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6120" windowHeight="8010" activeTab="4"/>
  </bookViews>
  <sheets>
    <sheet name="1ви курс" sheetId="1" r:id="rId1"/>
    <sheet name="2ри курс" sheetId="2" r:id="rId2"/>
    <sheet name="3ти курс" sheetId="3" r:id="rId3"/>
    <sheet name="4ти курс" sheetId="4" r:id="rId4"/>
    <sheet name="Рекапитулация" sheetId="5" r:id="rId5"/>
  </sheets>
  <definedNames/>
  <calcPr fullCalcOnLoad="1"/>
</workbook>
</file>

<file path=xl/sharedStrings.xml><?xml version="1.0" encoding="utf-8"?>
<sst xmlns="http://schemas.openxmlformats.org/spreadsheetml/2006/main" count="402" uniqueCount="123">
  <si>
    <t>Общо аудиторна заетост</t>
  </si>
  <si>
    <t>Присъствени консултации</t>
  </si>
  <si>
    <t>онлайн консултации</t>
  </si>
  <si>
    <t>контролни тестове</t>
  </si>
  <si>
    <t>казус, есе, курсова работа</t>
  </si>
  <si>
    <t>самостоятелна подготовка</t>
  </si>
  <si>
    <t>Общо извънаудиторна заетост</t>
  </si>
  <si>
    <t>общо</t>
  </si>
  <si>
    <t>ауд. 
заетост</t>
  </si>
  <si>
    <t>извън.
ауд. заетост</t>
  </si>
  <si>
    <t>по лекц. материал</t>
  </si>
  <si>
    <t>по самоподготовката</t>
  </si>
  <si>
    <t>1 - ви курс  - І - ви семестър</t>
  </si>
  <si>
    <t>І</t>
  </si>
  <si>
    <t>Задължителни</t>
  </si>
  <si>
    <t>изпит</t>
  </si>
  <si>
    <t>Всичко 1-ви семестър</t>
  </si>
  <si>
    <t>1 - ви курс  - ІІ - ри семестър</t>
  </si>
  <si>
    <t>Всичко 2-ри семестър</t>
  </si>
  <si>
    <t>Общо 1-ви курс</t>
  </si>
  <si>
    <t>Общо 2-ри курс</t>
  </si>
  <si>
    <t>Общо 3-ти курс</t>
  </si>
  <si>
    <t>Общо 4-ти курс</t>
  </si>
  <si>
    <t>Държавен изпит</t>
  </si>
  <si>
    <t>Микроикономика</t>
  </si>
  <si>
    <t xml:space="preserve">Математика </t>
  </si>
  <si>
    <t>Информатика</t>
  </si>
  <si>
    <t>Основи на правото</t>
  </si>
  <si>
    <t>Английски език</t>
  </si>
  <si>
    <t>Макроикономика</t>
  </si>
  <si>
    <t>Маркетинг</t>
  </si>
  <si>
    <t>Статистика</t>
  </si>
  <si>
    <t>Основи на управлението</t>
  </si>
  <si>
    <t>Икономически теории</t>
  </si>
  <si>
    <t>Основи на финансите</t>
  </si>
  <si>
    <t>Теория на счетоводството</t>
  </si>
  <si>
    <t>Търговско право</t>
  </si>
  <si>
    <t>Делова кореспонденция</t>
  </si>
  <si>
    <t>Стандарти и системи за управление</t>
  </si>
  <si>
    <t>Счетоводство на предприятието</t>
  </si>
  <si>
    <t>Финансови пазари</t>
  </si>
  <si>
    <t>Електронна търговия</t>
  </si>
  <si>
    <t>Банково дело</t>
  </si>
  <si>
    <t>Задължителна учебна практика</t>
  </si>
  <si>
    <t>РЕКАПИТУЛАЦИЯ - БРОЙ ЧАСОВЕ И КРЕДИТИ</t>
  </si>
  <si>
    <t>Хорариум аудиторна заетост
аудиторна заетост</t>
  </si>
  <si>
    <t>Хорариум извън 
ауд. заетост</t>
  </si>
  <si>
    <t>Общ хорариум</t>
  </si>
  <si>
    <t>Кредити</t>
  </si>
  <si>
    <t>Онлайн консултации</t>
  </si>
  <si>
    <t>извън.
ауд.заетост</t>
  </si>
  <si>
    <t>ОБЩО за ОКС "Бакалавър"</t>
  </si>
  <si>
    <t xml:space="preserve">Държавен изпит </t>
  </si>
  <si>
    <t xml:space="preserve">Учебни дисциплини                            </t>
  </si>
  <si>
    <t xml:space="preserve">Хорариум 
аудиторна заетост                                               </t>
  </si>
  <si>
    <t xml:space="preserve">Хорариум извън 
аудиторна заетост /работа в интернет среда/                                                           </t>
  </si>
  <si>
    <t xml:space="preserve">Общ хорариум </t>
  </si>
  <si>
    <t xml:space="preserve">Кредити                                            </t>
  </si>
  <si>
    <t xml:space="preserve">Форма на 
контрол </t>
  </si>
  <si>
    <t>1</t>
  </si>
  <si>
    <t>3</t>
  </si>
  <si>
    <t>4</t>
  </si>
  <si>
    <t>5</t>
  </si>
  <si>
    <t>6</t>
  </si>
  <si>
    <t>Общ хорариум часове (кредити) за задължителните дисциплини</t>
  </si>
  <si>
    <t>Стопанска история</t>
  </si>
  <si>
    <t>Регионална икономика</t>
  </si>
  <si>
    <t>Управление на продажбите</t>
  </si>
  <si>
    <t>II</t>
  </si>
  <si>
    <t>Общ хорариум часове (кредити) за избираемите дисциплини</t>
  </si>
  <si>
    <t>Социално осигуряване</t>
  </si>
  <si>
    <t>III</t>
  </si>
  <si>
    <t>Стопанска логистика</t>
  </si>
  <si>
    <t>Европейска интеграция</t>
  </si>
  <si>
    <t>Общ хорариум часове (кредити) за факултативните дисциплини</t>
  </si>
  <si>
    <t>II - ри курс  - І - ви семестър</t>
  </si>
  <si>
    <t>II - ри курс  - ІІ - ри семестър</t>
  </si>
  <si>
    <t>Бюджет и бюджетна политика</t>
  </si>
  <si>
    <t>Инвестиции</t>
  </si>
  <si>
    <t>Предприемачество</t>
  </si>
  <si>
    <t>Финансово-контролни системи и институции</t>
  </si>
  <si>
    <t xml:space="preserve">Бизнес комуникации </t>
  </si>
  <si>
    <t>Корпоративни финанси</t>
  </si>
  <si>
    <t>Финансово посредничество</t>
  </si>
  <si>
    <t>Финансов инженеринг</t>
  </si>
  <si>
    <t>Приложни програмни продукти</t>
  </si>
  <si>
    <t>Европейски фондове и програми</t>
  </si>
  <si>
    <t>Международни финанси</t>
  </si>
  <si>
    <t>Местни бюджети</t>
  </si>
  <si>
    <t>Основни форми на финансов контрол</t>
  </si>
  <si>
    <t>Борси и борсови операции</t>
  </si>
  <si>
    <t>Пенсионно-осигурителни фондоове</t>
  </si>
  <si>
    <t>Планиране на инвестиции във
финансови активи</t>
  </si>
  <si>
    <t>Застраховане и
презастраховане</t>
  </si>
  <si>
    <t>Цени и ценова политика</t>
  </si>
  <si>
    <t>Икономически анализ и 
диагностика на предприятието</t>
  </si>
  <si>
    <t>Бизнес стратегии</t>
  </si>
  <si>
    <t>Упрaвление на инвестиционни 
проекти</t>
  </si>
  <si>
    <t>Информационни системи и технологии</t>
  </si>
  <si>
    <t>Управленски информационни 
системи</t>
  </si>
  <si>
    <t>Психология на управлението</t>
  </si>
  <si>
    <t>IV - ти курс  - ІІ - ри семестър</t>
  </si>
  <si>
    <t>IV - ти курс  - І - ви семестър</t>
  </si>
  <si>
    <t>III - ти курс  - ІІ - ри семестър</t>
  </si>
  <si>
    <t>III - ти курс  - І - ви семестър</t>
  </si>
  <si>
    <t>Данъчна и митническа политика</t>
  </si>
  <si>
    <t>Избираеми                      /избират се две дисциплини/</t>
  </si>
  <si>
    <t>Избираеми                     /избира се една дисциплина/</t>
  </si>
  <si>
    <t>Факултативна                /избира се една дисциплина/</t>
  </si>
  <si>
    <t>Избираеми                  /избира се една дисциплина/</t>
  </si>
  <si>
    <t>Избираеми                    /избира се една дисциплина/</t>
  </si>
  <si>
    <t>Финансов риск мениджмънт</t>
  </si>
  <si>
    <t>Факултативна                 /избира се една дисциплина/</t>
  </si>
  <si>
    <t>Избираеми                        /избира се една дисциплина/</t>
  </si>
  <si>
    <t>Факултативна                                    / избира се една дисциплина/</t>
  </si>
  <si>
    <t>вт.ч.:  задължителни</t>
  </si>
  <si>
    <t xml:space="preserve"> избираеми</t>
  </si>
  <si>
    <t xml:space="preserve"> факултативни </t>
  </si>
  <si>
    <t>АКТУАЛИЗАЦИЯ НА УЧЕБНИЯ ПЛАН С РЕШЕНИЕ АС, ПРОТОКОЛ №32 ОТ 05.06.2015 Г</t>
  </si>
  <si>
    <t>Финансови аспекти на агроекологичната политика</t>
  </si>
  <si>
    <t>Организация и техника на счетоводството</t>
  </si>
  <si>
    <t>ПОСЛЕДНА АКТУАЛИЗАЦИЯ НА УЧЕБНИЯ ПЛАНА С РЕШЕНИЕ НА АС, ПРОТОКОЛО №40 ОТ 02.03.2016 Г.</t>
  </si>
  <si>
    <t>2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</si>
</sst>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3.28125" style="10" customWidth="1"/>
    <col min="2" max="2" width="15.28125" style="10" customWidth="1"/>
    <col min="3" max="4" width="8.28125" style="10" customWidth="1"/>
    <col min="5" max="5" width="8.7109375" style="10" customWidth="1"/>
    <col min="6" max="6" width="6.8515625" style="10" customWidth="1"/>
    <col min="7" max="7" width="6.57421875" style="10" customWidth="1"/>
    <col min="8" max="8" width="6.8515625" style="10" customWidth="1"/>
    <col min="9" max="9" width="7.140625" style="10" customWidth="1"/>
    <col min="10" max="10" width="8.140625" style="10" customWidth="1"/>
    <col min="11" max="11" width="7.8515625" style="10" customWidth="1"/>
    <col min="12" max="12" width="6.421875" style="10" customWidth="1"/>
    <col min="13" max="13" width="6.7109375" style="10" customWidth="1"/>
    <col min="14" max="14" width="8.8515625" style="10" customWidth="1"/>
    <col min="15" max="15" width="7.7109375" style="10" customWidth="1"/>
    <col min="16" max="16384" width="9.140625" style="10" customWidth="1"/>
  </cols>
  <sheetData>
    <row r="1" spans="1:16" ht="22.5">
      <c r="A1" s="13"/>
      <c r="B1" s="1" t="s">
        <v>53</v>
      </c>
      <c r="C1" s="131" t="s">
        <v>54</v>
      </c>
      <c r="D1" s="132"/>
      <c r="E1" s="132"/>
      <c r="F1" s="133"/>
      <c r="G1" s="131" t="s">
        <v>55</v>
      </c>
      <c r="H1" s="132"/>
      <c r="I1" s="132"/>
      <c r="J1" s="133"/>
      <c r="K1" s="2" t="s">
        <v>56</v>
      </c>
      <c r="L1" s="123" t="s">
        <v>57</v>
      </c>
      <c r="M1" s="132"/>
      <c r="N1" s="133"/>
      <c r="O1" s="3" t="s">
        <v>58</v>
      </c>
      <c r="P1" s="14"/>
    </row>
    <row r="2" spans="1:16" ht="11.25">
      <c r="A2" s="15"/>
      <c r="B2" s="4" t="s">
        <v>59</v>
      </c>
      <c r="C2" s="131" t="s">
        <v>122</v>
      </c>
      <c r="D2" s="138"/>
      <c r="E2" s="138"/>
      <c r="F2" s="139"/>
      <c r="G2" s="131" t="s">
        <v>60</v>
      </c>
      <c r="H2" s="138"/>
      <c r="I2" s="138"/>
      <c r="J2" s="139"/>
      <c r="K2" s="4" t="s">
        <v>61</v>
      </c>
      <c r="L2" s="123" t="s">
        <v>62</v>
      </c>
      <c r="M2" s="124"/>
      <c r="N2" s="140"/>
      <c r="O2" s="4" t="s">
        <v>63</v>
      </c>
      <c r="P2" s="14"/>
    </row>
    <row r="3" spans="1:16" ht="21" customHeight="1">
      <c r="A3" s="127"/>
      <c r="B3" s="119"/>
      <c r="C3" s="121" t="s">
        <v>0</v>
      </c>
      <c r="D3" s="123" t="s">
        <v>1</v>
      </c>
      <c r="E3" s="124"/>
      <c r="F3" s="125" t="s">
        <v>2</v>
      </c>
      <c r="G3" s="125" t="s">
        <v>3</v>
      </c>
      <c r="H3" s="125" t="s">
        <v>4</v>
      </c>
      <c r="I3" s="121" t="s">
        <v>5</v>
      </c>
      <c r="J3" s="121" t="s">
        <v>6</v>
      </c>
      <c r="K3" s="119"/>
      <c r="L3" s="119" t="s">
        <v>7</v>
      </c>
      <c r="M3" s="119" t="s">
        <v>8</v>
      </c>
      <c r="N3" s="119" t="s">
        <v>9</v>
      </c>
      <c r="O3" s="119"/>
      <c r="P3" s="14"/>
    </row>
    <row r="4" spans="1:16" ht="33.75">
      <c r="A4" s="128"/>
      <c r="B4" s="120"/>
      <c r="C4" s="120"/>
      <c r="D4" s="7" t="s">
        <v>10</v>
      </c>
      <c r="E4" s="8" t="s">
        <v>11</v>
      </c>
      <c r="F4" s="126"/>
      <c r="G4" s="126"/>
      <c r="H4" s="126"/>
      <c r="I4" s="122"/>
      <c r="J4" s="122"/>
      <c r="K4" s="120"/>
      <c r="L4" s="120"/>
      <c r="M4" s="120"/>
      <c r="N4" s="120"/>
      <c r="O4" s="120"/>
      <c r="P4" s="14"/>
    </row>
    <row r="5" spans="1:16" ht="11.25">
      <c r="A5" s="134" t="s">
        <v>12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6"/>
      <c r="P5" s="14"/>
    </row>
    <row r="6" spans="1:16" ht="11.25">
      <c r="A6" s="16" t="s">
        <v>13</v>
      </c>
      <c r="B6" s="9" t="s">
        <v>14</v>
      </c>
      <c r="C6" s="9"/>
      <c r="D6" s="17"/>
      <c r="E6" s="18"/>
      <c r="F6" s="15"/>
      <c r="G6" s="19"/>
      <c r="H6" s="19"/>
      <c r="I6" s="17"/>
      <c r="J6" s="17"/>
      <c r="K6" s="17"/>
      <c r="L6" s="17"/>
      <c r="M6" s="17"/>
      <c r="N6" s="20"/>
      <c r="O6" s="21"/>
      <c r="P6" s="14"/>
    </row>
    <row r="7" spans="1:16" ht="11.25">
      <c r="A7" s="22">
        <v>1</v>
      </c>
      <c r="B7" s="11" t="s">
        <v>24</v>
      </c>
      <c r="C7" s="22">
        <v>75</v>
      </c>
      <c r="D7" s="22">
        <v>9</v>
      </c>
      <c r="E7" s="23">
        <v>6</v>
      </c>
      <c r="F7" s="22">
        <v>60</v>
      </c>
      <c r="G7" s="23">
        <v>10</v>
      </c>
      <c r="H7" s="23">
        <v>40</v>
      </c>
      <c r="I7" s="22">
        <v>55</v>
      </c>
      <c r="J7" s="22">
        <v>105</v>
      </c>
      <c r="K7" s="22">
        <f>C7+J7</f>
        <v>180</v>
      </c>
      <c r="L7" s="22">
        <f>K7/30</f>
        <v>6</v>
      </c>
      <c r="M7" s="24">
        <f>C7/30</f>
        <v>2.5</v>
      </c>
      <c r="N7" s="25">
        <f>J7/30</f>
        <v>3.5</v>
      </c>
      <c r="O7" s="26" t="s">
        <v>15</v>
      </c>
      <c r="P7" s="14"/>
    </row>
    <row r="8" spans="1:16" ht="11.25">
      <c r="A8" s="22">
        <v>2</v>
      </c>
      <c r="B8" s="11" t="s">
        <v>25</v>
      </c>
      <c r="C8" s="22">
        <v>60</v>
      </c>
      <c r="D8" s="22">
        <v>6</v>
      </c>
      <c r="E8" s="23">
        <v>6</v>
      </c>
      <c r="F8" s="22">
        <v>48</v>
      </c>
      <c r="G8" s="23">
        <v>10</v>
      </c>
      <c r="H8" s="23">
        <v>40</v>
      </c>
      <c r="I8" s="22">
        <v>100</v>
      </c>
      <c r="J8" s="22">
        <v>150</v>
      </c>
      <c r="K8" s="22">
        <f>C8+J8</f>
        <v>210</v>
      </c>
      <c r="L8" s="22">
        <f>K8/30</f>
        <v>7</v>
      </c>
      <c r="M8" s="24">
        <f>C8/30</f>
        <v>2</v>
      </c>
      <c r="N8" s="25">
        <f>J8/30</f>
        <v>5</v>
      </c>
      <c r="O8" s="26" t="s">
        <v>15</v>
      </c>
      <c r="P8" s="14"/>
    </row>
    <row r="9" spans="1:16" ht="11.25">
      <c r="A9" s="22">
        <v>3</v>
      </c>
      <c r="B9" s="11" t="s">
        <v>26</v>
      </c>
      <c r="C9" s="22">
        <v>75</v>
      </c>
      <c r="D9" s="22">
        <v>9</v>
      </c>
      <c r="E9" s="23">
        <v>6</v>
      </c>
      <c r="F9" s="22">
        <v>60</v>
      </c>
      <c r="G9" s="23">
        <v>10</v>
      </c>
      <c r="H9" s="23">
        <v>40</v>
      </c>
      <c r="I9" s="22">
        <v>85</v>
      </c>
      <c r="J9" s="22">
        <v>135</v>
      </c>
      <c r="K9" s="22">
        <f>C9+J9</f>
        <v>210</v>
      </c>
      <c r="L9" s="22">
        <f>K9/30</f>
        <v>7</v>
      </c>
      <c r="M9" s="24">
        <f>C9/30</f>
        <v>2.5</v>
      </c>
      <c r="N9" s="25">
        <f>J9/30</f>
        <v>4.5</v>
      </c>
      <c r="O9" s="26" t="s">
        <v>15</v>
      </c>
      <c r="P9" s="14"/>
    </row>
    <row r="10" spans="1:16" ht="11.25">
      <c r="A10" s="6">
        <v>4</v>
      </c>
      <c r="B10" s="11" t="s">
        <v>27</v>
      </c>
      <c r="C10" s="6">
        <v>60</v>
      </c>
      <c r="D10" s="22">
        <v>6</v>
      </c>
      <c r="E10" s="23">
        <v>6</v>
      </c>
      <c r="F10" s="22">
        <v>48</v>
      </c>
      <c r="G10" s="27">
        <v>10</v>
      </c>
      <c r="H10" s="27">
        <v>40</v>
      </c>
      <c r="I10" s="6">
        <v>100</v>
      </c>
      <c r="J10" s="6">
        <v>150</v>
      </c>
      <c r="K10" s="22">
        <f>C10+J10</f>
        <v>210</v>
      </c>
      <c r="L10" s="22">
        <f>K10/30</f>
        <v>7</v>
      </c>
      <c r="M10" s="24">
        <f>C10/30</f>
        <v>2</v>
      </c>
      <c r="N10" s="25">
        <f>J10/30</f>
        <v>5</v>
      </c>
      <c r="O10" s="26" t="s">
        <v>15</v>
      </c>
      <c r="P10" s="14"/>
    </row>
    <row r="11" spans="1:16" ht="11.25">
      <c r="A11" s="22">
        <v>5</v>
      </c>
      <c r="B11" s="12" t="s">
        <v>28</v>
      </c>
      <c r="C11" s="22">
        <v>60</v>
      </c>
      <c r="D11" s="22">
        <v>3</v>
      </c>
      <c r="E11" s="23">
        <v>9</v>
      </c>
      <c r="F11" s="22">
        <v>48</v>
      </c>
      <c r="G11" s="23">
        <v>10</v>
      </c>
      <c r="H11" s="23">
        <v>0</v>
      </c>
      <c r="I11" s="22">
        <v>20</v>
      </c>
      <c r="J11" s="22">
        <v>30</v>
      </c>
      <c r="K11" s="22">
        <f>C11+J11</f>
        <v>90</v>
      </c>
      <c r="L11" s="22">
        <f>K11/30</f>
        <v>3</v>
      </c>
      <c r="M11" s="24">
        <f>C11/30</f>
        <v>2</v>
      </c>
      <c r="N11" s="25">
        <f>J11/30</f>
        <v>1</v>
      </c>
      <c r="O11" s="26" t="s">
        <v>15</v>
      </c>
      <c r="P11" s="14"/>
    </row>
    <row r="12" spans="1:16" ht="56.25">
      <c r="A12" s="28"/>
      <c r="B12" s="9" t="s">
        <v>64</v>
      </c>
      <c r="C12" s="30">
        <f aca="true" t="shared" si="0" ref="C12:N12">SUM(C7:C11)</f>
        <v>330</v>
      </c>
      <c r="D12" s="30">
        <f t="shared" si="0"/>
        <v>33</v>
      </c>
      <c r="E12" s="30">
        <f t="shared" si="0"/>
        <v>33</v>
      </c>
      <c r="F12" s="30">
        <f t="shared" si="0"/>
        <v>264</v>
      </c>
      <c r="G12" s="31">
        <f t="shared" si="0"/>
        <v>50</v>
      </c>
      <c r="H12" s="31">
        <f t="shared" si="0"/>
        <v>160</v>
      </c>
      <c r="I12" s="31">
        <f t="shared" si="0"/>
        <v>360</v>
      </c>
      <c r="J12" s="31">
        <f t="shared" si="0"/>
        <v>570</v>
      </c>
      <c r="K12" s="31">
        <f t="shared" si="0"/>
        <v>900</v>
      </c>
      <c r="L12" s="31">
        <f t="shared" si="0"/>
        <v>30</v>
      </c>
      <c r="M12" s="31">
        <f t="shared" si="0"/>
        <v>11</v>
      </c>
      <c r="N12" s="31">
        <f t="shared" si="0"/>
        <v>19</v>
      </c>
      <c r="O12" s="32"/>
      <c r="P12" s="14"/>
    </row>
    <row r="13" spans="1:16" ht="22.5">
      <c r="A13" s="17"/>
      <c r="B13" s="9" t="s">
        <v>16</v>
      </c>
      <c r="C13" s="9">
        <f>C12</f>
        <v>330</v>
      </c>
      <c r="D13" s="9">
        <f aca="true" t="shared" si="1" ref="D13:N13">D12</f>
        <v>33</v>
      </c>
      <c r="E13" s="9">
        <f t="shared" si="1"/>
        <v>33</v>
      </c>
      <c r="F13" s="9">
        <f t="shared" si="1"/>
        <v>264</v>
      </c>
      <c r="G13" s="9">
        <f t="shared" si="1"/>
        <v>50</v>
      </c>
      <c r="H13" s="9">
        <f t="shared" si="1"/>
        <v>160</v>
      </c>
      <c r="I13" s="9">
        <f t="shared" si="1"/>
        <v>360</v>
      </c>
      <c r="J13" s="9">
        <f t="shared" si="1"/>
        <v>570</v>
      </c>
      <c r="K13" s="9">
        <f t="shared" si="1"/>
        <v>900</v>
      </c>
      <c r="L13" s="9">
        <f t="shared" si="1"/>
        <v>30</v>
      </c>
      <c r="M13" s="9">
        <f t="shared" si="1"/>
        <v>11</v>
      </c>
      <c r="N13" s="9">
        <f t="shared" si="1"/>
        <v>19</v>
      </c>
      <c r="O13" s="15"/>
      <c r="P13" s="14"/>
    </row>
    <row r="14" spans="1:16" ht="22.5">
      <c r="A14" s="15"/>
      <c r="B14" s="4" t="s">
        <v>53</v>
      </c>
      <c r="C14" s="129" t="s">
        <v>54</v>
      </c>
      <c r="D14" s="130"/>
      <c r="E14" s="130"/>
      <c r="F14" s="130"/>
      <c r="G14" s="129" t="s">
        <v>55</v>
      </c>
      <c r="H14" s="130"/>
      <c r="I14" s="130"/>
      <c r="J14" s="130"/>
      <c r="K14" s="7" t="s">
        <v>56</v>
      </c>
      <c r="L14" s="137" t="s">
        <v>57</v>
      </c>
      <c r="M14" s="130"/>
      <c r="N14" s="130"/>
      <c r="O14" s="4" t="s">
        <v>58</v>
      </c>
      <c r="P14" s="14"/>
    </row>
    <row r="15" spans="1:16" ht="11.25">
      <c r="A15" s="15"/>
      <c r="B15" s="4" t="s">
        <v>59</v>
      </c>
      <c r="C15" s="131" t="s">
        <v>122</v>
      </c>
      <c r="D15" s="138"/>
      <c r="E15" s="138"/>
      <c r="F15" s="139"/>
      <c r="G15" s="131" t="s">
        <v>60</v>
      </c>
      <c r="H15" s="138"/>
      <c r="I15" s="138"/>
      <c r="J15" s="139"/>
      <c r="K15" s="4" t="s">
        <v>61</v>
      </c>
      <c r="L15" s="123" t="s">
        <v>62</v>
      </c>
      <c r="M15" s="124"/>
      <c r="N15" s="140"/>
      <c r="O15" s="4" t="s">
        <v>63</v>
      </c>
      <c r="P15" s="14"/>
    </row>
    <row r="16" spans="1:16" ht="11.25">
      <c r="A16" s="127"/>
      <c r="B16" s="119"/>
      <c r="C16" s="121" t="s">
        <v>0</v>
      </c>
      <c r="D16" s="123" t="s">
        <v>1</v>
      </c>
      <c r="E16" s="124"/>
      <c r="F16" s="125" t="s">
        <v>2</v>
      </c>
      <c r="G16" s="125" t="s">
        <v>3</v>
      </c>
      <c r="H16" s="125" t="s">
        <v>4</v>
      </c>
      <c r="I16" s="121" t="s">
        <v>5</v>
      </c>
      <c r="J16" s="121" t="s">
        <v>6</v>
      </c>
      <c r="K16" s="119"/>
      <c r="L16" s="119" t="s">
        <v>7</v>
      </c>
      <c r="M16" s="119" t="s">
        <v>8</v>
      </c>
      <c r="N16" s="119" t="s">
        <v>9</v>
      </c>
      <c r="O16" s="119"/>
      <c r="P16" s="14"/>
    </row>
    <row r="17" spans="1:16" ht="33.75">
      <c r="A17" s="128"/>
      <c r="B17" s="120"/>
      <c r="C17" s="120"/>
      <c r="D17" s="7" t="s">
        <v>10</v>
      </c>
      <c r="E17" s="8" t="s">
        <v>11</v>
      </c>
      <c r="F17" s="126"/>
      <c r="G17" s="126"/>
      <c r="H17" s="126"/>
      <c r="I17" s="122"/>
      <c r="J17" s="122"/>
      <c r="K17" s="120"/>
      <c r="L17" s="120"/>
      <c r="M17" s="120"/>
      <c r="N17" s="120"/>
      <c r="O17" s="120"/>
      <c r="P17" s="14"/>
    </row>
    <row r="18" spans="1:16" ht="11.25">
      <c r="A18" s="134" t="s">
        <v>17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41"/>
      <c r="P18" s="14"/>
    </row>
    <row r="19" spans="1:16" ht="11.25">
      <c r="A19" s="16" t="s">
        <v>13</v>
      </c>
      <c r="B19" s="9" t="s">
        <v>14</v>
      </c>
      <c r="C19" s="9"/>
      <c r="D19" s="17"/>
      <c r="E19" s="17"/>
      <c r="F19" s="22"/>
      <c r="G19" s="19"/>
      <c r="H19" s="19"/>
      <c r="I19" s="17"/>
      <c r="J19" s="17"/>
      <c r="K19" s="17"/>
      <c r="L19" s="17"/>
      <c r="M19" s="17"/>
      <c r="N19" s="20"/>
      <c r="O19" s="21"/>
      <c r="P19" s="14"/>
    </row>
    <row r="20" spans="1:16" ht="11.25">
      <c r="A20" s="5">
        <v>1</v>
      </c>
      <c r="B20" s="12" t="s">
        <v>29</v>
      </c>
      <c r="C20" s="5">
        <v>75</v>
      </c>
      <c r="D20" s="22">
        <v>9</v>
      </c>
      <c r="E20" s="22">
        <v>6</v>
      </c>
      <c r="F20" s="22">
        <v>60</v>
      </c>
      <c r="G20" s="33">
        <v>10</v>
      </c>
      <c r="H20" s="33">
        <v>40</v>
      </c>
      <c r="I20" s="5">
        <v>55</v>
      </c>
      <c r="J20" s="5">
        <v>105</v>
      </c>
      <c r="K20" s="5">
        <f>C20+J20</f>
        <v>180</v>
      </c>
      <c r="L20" s="34">
        <f>K20/30</f>
        <v>6</v>
      </c>
      <c r="M20" s="35">
        <f>C20/30</f>
        <v>2.5</v>
      </c>
      <c r="N20" s="36">
        <f>J20/30</f>
        <v>3.5</v>
      </c>
      <c r="O20" s="37" t="s">
        <v>15</v>
      </c>
      <c r="P20" s="14"/>
    </row>
    <row r="21" spans="1:16" ht="22.5">
      <c r="A21" s="5">
        <v>2</v>
      </c>
      <c r="B21" s="12" t="s">
        <v>32</v>
      </c>
      <c r="C21" s="5">
        <v>75</v>
      </c>
      <c r="D21" s="22">
        <v>9</v>
      </c>
      <c r="E21" s="22">
        <v>6</v>
      </c>
      <c r="F21" s="22">
        <v>60</v>
      </c>
      <c r="G21" s="33">
        <v>10</v>
      </c>
      <c r="H21" s="33">
        <v>40</v>
      </c>
      <c r="I21" s="5">
        <v>85</v>
      </c>
      <c r="J21" s="5">
        <v>135</v>
      </c>
      <c r="K21" s="5">
        <f>C21+J21</f>
        <v>210</v>
      </c>
      <c r="L21" s="34">
        <f>K21/30</f>
        <v>7</v>
      </c>
      <c r="M21" s="35">
        <f>C21/30</f>
        <v>2.5</v>
      </c>
      <c r="N21" s="36">
        <f>J21/30</f>
        <v>4.5</v>
      </c>
      <c r="O21" s="37" t="s">
        <v>15</v>
      </c>
      <c r="P21" s="14"/>
    </row>
    <row r="22" spans="1:16" ht="11.25">
      <c r="A22" s="22">
        <v>3</v>
      </c>
      <c r="B22" s="11" t="s">
        <v>30</v>
      </c>
      <c r="C22" s="22">
        <v>60</v>
      </c>
      <c r="D22" s="22">
        <v>6</v>
      </c>
      <c r="E22" s="22">
        <v>6</v>
      </c>
      <c r="F22" s="22">
        <v>48</v>
      </c>
      <c r="G22" s="33">
        <v>10</v>
      </c>
      <c r="H22" s="23">
        <v>40</v>
      </c>
      <c r="I22" s="22">
        <v>100</v>
      </c>
      <c r="J22" s="5">
        <v>150</v>
      </c>
      <c r="K22" s="5">
        <f>C22+J22</f>
        <v>210</v>
      </c>
      <c r="L22" s="34">
        <f>K22/30</f>
        <v>7</v>
      </c>
      <c r="M22" s="35">
        <f>C22/30</f>
        <v>2</v>
      </c>
      <c r="N22" s="36">
        <f>J22/30</f>
        <v>5</v>
      </c>
      <c r="O22" s="37" t="s">
        <v>15</v>
      </c>
      <c r="P22" s="14"/>
    </row>
    <row r="23" spans="1:16" s="66" customFormat="1" ht="11.25">
      <c r="A23" s="5">
        <v>4</v>
      </c>
      <c r="B23" s="12" t="s">
        <v>31</v>
      </c>
      <c r="C23" s="5">
        <v>60</v>
      </c>
      <c r="D23" s="22">
        <v>6</v>
      </c>
      <c r="E23" s="22">
        <v>6</v>
      </c>
      <c r="F23" s="22">
        <v>48</v>
      </c>
      <c r="G23" s="33">
        <v>10</v>
      </c>
      <c r="H23" s="33">
        <v>40</v>
      </c>
      <c r="I23" s="5">
        <v>100</v>
      </c>
      <c r="J23" s="5">
        <v>150</v>
      </c>
      <c r="K23" s="5">
        <f>C23+J23</f>
        <v>210</v>
      </c>
      <c r="L23" s="34">
        <f>K23/30</f>
        <v>7</v>
      </c>
      <c r="M23" s="35">
        <f>C23/30</f>
        <v>2</v>
      </c>
      <c r="N23" s="36">
        <f>J23/30</f>
        <v>5</v>
      </c>
      <c r="O23" s="37" t="s">
        <v>15</v>
      </c>
      <c r="P23" s="65"/>
    </row>
    <row r="24" spans="1:16" ht="11.25">
      <c r="A24" s="5">
        <v>5</v>
      </c>
      <c r="B24" s="12" t="s">
        <v>28</v>
      </c>
      <c r="C24" s="5">
        <v>60</v>
      </c>
      <c r="D24" s="22">
        <v>3</v>
      </c>
      <c r="E24" s="22">
        <v>9</v>
      </c>
      <c r="F24" s="22">
        <v>48</v>
      </c>
      <c r="G24" s="33">
        <v>10</v>
      </c>
      <c r="H24" s="33">
        <v>0</v>
      </c>
      <c r="I24" s="22">
        <v>20</v>
      </c>
      <c r="J24" s="22">
        <v>30</v>
      </c>
      <c r="K24" s="5">
        <f>C24+J24</f>
        <v>90</v>
      </c>
      <c r="L24" s="34">
        <f>K24/30</f>
        <v>3</v>
      </c>
      <c r="M24" s="35">
        <f>C24/30</f>
        <v>2</v>
      </c>
      <c r="N24" s="36">
        <f>J24/30</f>
        <v>1</v>
      </c>
      <c r="O24" s="37" t="s">
        <v>15</v>
      </c>
      <c r="P24" s="14"/>
    </row>
    <row r="25" spans="1:16" ht="56.25">
      <c r="A25" s="28"/>
      <c r="B25" s="9" t="s">
        <v>64</v>
      </c>
      <c r="C25" s="30">
        <f aca="true" t="shared" si="2" ref="C25:N25">SUM(C20:C24)</f>
        <v>330</v>
      </c>
      <c r="D25" s="30">
        <f t="shared" si="2"/>
        <v>33</v>
      </c>
      <c r="E25" s="30">
        <f t="shared" si="2"/>
        <v>33</v>
      </c>
      <c r="F25" s="30">
        <f t="shared" si="2"/>
        <v>264</v>
      </c>
      <c r="G25" s="31">
        <f t="shared" si="2"/>
        <v>50</v>
      </c>
      <c r="H25" s="31">
        <f t="shared" si="2"/>
        <v>160</v>
      </c>
      <c r="I25" s="31">
        <f t="shared" si="2"/>
        <v>360</v>
      </c>
      <c r="J25" s="31">
        <f t="shared" si="2"/>
        <v>570</v>
      </c>
      <c r="K25" s="31">
        <f t="shared" si="2"/>
        <v>900</v>
      </c>
      <c r="L25" s="38">
        <f t="shared" si="2"/>
        <v>30</v>
      </c>
      <c r="M25" s="39">
        <f t="shared" si="2"/>
        <v>11</v>
      </c>
      <c r="N25" s="39">
        <f t="shared" si="2"/>
        <v>19</v>
      </c>
      <c r="O25" s="32"/>
      <c r="P25" s="14"/>
    </row>
    <row r="26" spans="1:16" ht="22.5">
      <c r="A26" s="28"/>
      <c r="B26" s="29" t="s">
        <v>18</v>
      </c>
      <c r="C26" s="9">
        <f>C25</f>
        <v>330</v>
      </c>
      <c r="D26" s="9">
        <f aca="true" t="shared" si="3" ref="D26:N26">D25</f>
        <v>33</v>
      </c>
      <c r="E26" s="9">
        <f t="shared" si="3"/>
        <v>33</v>
      </c>
      <c r="F26" s="9">
        <f t="shared" si="3"/>
        <v>264</v>
      </c>
      <c r="G26" s="9">
        <f t="shared" si="3"/>
        <v>50</v>
      </c>
      <c r="H26" s="9">
        <f t="shared" si="3"/>
        <v>160</v>
      </c>
      <c r="I26" s="9">
        <f t="shared" si="3"/>
        <v>360</v>
      </c>
      <c r="J26" s="9">
        <f t="shared" si="3"/>
        <v>570</v>
      </c>
      <c r="K26" s="9">
        <f t="shared" si="3"/>
        <v>900</v>
      </c>
      <c r="L26" s="9">
        <f t="shared" si="3"/>
        <v>30</v>
      </c>
      <c r="M26" s="40">
        <f t="shared" si="3"/>
        <v>11</v>
      </c>
      <c r="N26" s="40">
        <f t="shared" si="3"/>
        <v>19</v>
      </c>
      <c r="O26" s="41"/>
      <c r="P26" s="14"/>
    </row>
    <row r="27" spans="1:16" ht="12" thickBot="1">
      <c r="A27" s="42"/>
      <c r="B27" s="43" t="s">
        <v>19</v>
      </c>
      <c r="C27" s="44">
        <f aca="true" t="shared" si="4" ref="C27:N27">C13+C26</f>
        <v>660</v>
      </c>
      <c r="D27" s="44">
        <f t="shared" si="4"/>
        <v>66</v>
      </c>
      <c r="E27" s="44">
        <f t="shared" si="4"/>
        <v>66</v>
      </c>
      <c r="F27" s="44">
        <f t="shared" si="4"/>
        <v>528</v>
      </c>
      <c r="G27" s="45">
        <f t="shared" si="4"/>
        <v>100</v>
      </c>
      <c r="H27" s="45">
        <f t="shared" si="4"/>
        <v>320</v>
      </c>
      <c r="I27" s="45">
        <f t="shared" si="4"/>
        <v>720</v>
      </c>
      <c r="J27" s="45">
        <f t="shared" si="4"/>
        <v>1140</v>
      </c>
      <c r="K27" s="45">
        <f t="shared" si="4"/>
        <v>1800</v>
      </c>
      <c r="L27" s="46">
        <f t="shared" si="4"/>
        <v>60</v>
      </c>
      <c r="M27" s="47">
        <f t="shared" si="4"/>
        <v>22</v>
      </c>
      <c r="N27" s="47">
        <f t="shared" si="4"/>
        <v>38</v>
      </c>
      <c r="O27" s="48"/>
      <c r="P27" s="14"/>
    </row>
    <row r="28" ht="15" customHeight="1">
      <c r="P28" s="14"/>
    </row>
    <row r="29" ht="11.25">
      <c r="P29" s="14"/>
    </row>
    <row r="30" ht="11.25">
      <c r="P30" s="14"/>
    </row>
    <row r="31" ht="11.25">
      <c r="P31" s="14"/>
    </row>
    <row r="32" ht="11.25">
      <c r="P32" s="14"/>
    </row>
    <row r="33" ht="11.25">
      <c r="P33" s="14"/>
    </row>
  </sheetData>
  <sheetProtection/>
  <mergeCells count="42">
    <mergeCell ref="G15:J15"/>
    <mergeCell ref="L15:N15"/>
    <mergeCell ref="O3:O4"/>
    <mergeCell ref="M3:M4"/>
    <mergeCell ref="J3:J4"/>
    <mergeCell ref="K3:K4"/>
    <mergeCell ref="N3:N4"/>
    <mergeCell ref="L3:L4"/>
    <mergeCell ref="G2:J2"/>
    <mergeCell ref="L2:N2"/>
    <mergeCell ref="A18:O18"/>
    <mergeCell ref="C3:C4"/>
    <mergeCell ref="D3:E3"/>
    <mergeCell ref="F3:F4"/>
    <mergeCell ref="G3:G4"/>
    <mergeCell ref="H3:H4"/>
    <mergeCell ref="C15:F15"/>
    <mergeCell ref="I3:I4"/>
    <mergeCell ref="A3:A4"/>
    <mergeCell ref="B3:B4"/>
    <mergeCell ref="C14:F14"/>
    <mergeCell ref="C1:F1"/>
    <mergeCell ref="G1:J1"/>
    <mergeCell ref="A5:O5"/>
    <mergeCell ref="G14:J14"/>
    <mergeCell ref="L14:N14"/>
    <mergeCell ref="L1:N1"/>
    <mergeCell ref="C2:F2"/>
    <mergeCell ref="D16:E16"/>
    <mergeCell ref="F16:F17"/>
    <mergeCell ref="G16:G17"/>
    <mergeCell ref="H16:H17"/>
    <mergeCell ref="A16:A17"/>
    <mergeCell ref="B16:B17"/>
    <mergeCell ref="C16:C17"/>
    <mergeCell ref="M16:M17"/>
    <mergeCell ref="N16:N17"/>
    <mergeCell ref="O16:O17"/>
    <mergeCell ref="I16:I17"/>
    <mergeCell ref="J16:J17"/>
    <mergeCell ref="K16:K17"/>
    <mergeCell ref="L16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3.421875" style="14" customWidth="1"/>
    <col min="2" max="2" width="16.28125" style="14" customWidth="1"/>
    <col min="3" max="3" width="6.7109375" style="14" customWidth="1"/>
    <col min="4" max="4" width="8.57421875" style="14" customWidth="1"/>
    <col min="5" max="5" width="9.140625" style="14" customWidth="1"/>
    <col min="6" max="6" width="7.00390625" style="14" customWidth="1"/>
    <col min="7" max="7" width="6.421875" style="14" customWidth="1"/>
    <col min="8" max="8" width="7.57421875" style="14" customWidth="1"/>
    <col min="9" max="9" width="7.140625" style="14" customWidth="1"/>
    <col min="10" max="11" width="9.140625" style="14" customWidth="1"/>
    <col min="12" max="12" width="6.28125" style="14" customWidth="1"/>
    <col min="13" max="13" width="6.7109375" style="14" customWidth="1"/>
    <col min="14" max="14" width="7.28125" style="14" customWidth="1"/>
    <col min="15" max="16384" width="9.140625" style="14" customWidth="1"/>
  </cols>
  <sheetData>
    <row r="1" spans="1:15" ht="22.5">
      <c r="A1" s="13"/>
      <c r="B1" s="1" t="s">
        <v>53</v>
      </c>
      <c r="C1" s="131" t="s">
        <v>54</v>
      </c>
      <c r="D1" s="132"/>
      <c r="E1" s="132"/>
      <c r="F1" s="133"/>
      <c r="G1" s="131" t="s">
        <v>55</v>
      </c>
      <c r="H1" s="132"/>
      <c r="I1" s="132"/>
      <c r="J1" s="133"/>
      <c r="K1" s="2" t="s">
        <v>56</v>
      </c>
      <c r="L1" s="123" t="s">
        <v>57</v>
      </c>
      <c r="M1" s="132"/>
      <c r="N1" s="133"/>
      <c r="O1" s="3" t="s">
        <v>58</v>
      </c>
    </row>
    <row r="2" spans="1:15" ht="11.25">
      <c r="A2" s="15"/>
      <c r="B2" s="4" t="s">
        <v>59</v>
      </c>
      <c r="C2" s="131" t="s">
        <v>122</v>
      </c>
      <c r="D2" s="138"/>
      <c r="E2" s="138"/>
      <c r="F2" s="139"/>
      <c r="G2" s="131" t="s">
        <v>60</v>
      </c>
      <c r="H2" s="138"/>
      <c r="I2" s="138"/>
      <c r="J2" s="139"/>
      <c r="K2" s="4" t="s">
        <v>61</v>
      </c>
      <c r="L2" s="123" t="s">
        <v>62</v>
      </c>
      <c r="M2" s="124"/>
      <c r="N2" s="140"/>
      <c r="O2" s="4" t="s">
        <v>63</v>
      </c>
    </row>
    <row r="3" spans="1:15" ht="20.25" customHeight="1">
      <c r="A3" s="127"/>
      <c r="B3" s="119"/>
      <c r="C3" s="121" t="s">
        <v>0</v>
      </c>
      <c r="D3" s="123" t="s">
        <v>1</v>
      </c>
      <c r="E3" s="124"/>
      <c r="F3" s="125" t="s">
        <v>2</v>
      </c>
      <c r="G3" s="125" t="s">
        <v>3</v>
      </c>
      <c r="H3" s="125" t="s">
        <v>4</v>
      </c>
      <c r="I3" s="121" t="s">
        <v>5</v>
      </c>
      <c r="J3" s="121" t="s">
        <v>6</v>
      </c>
      <c r="K3" s="119"/>
      <c r="L3" s="119" t="s">
        <v>7</v>
      </c>
      <c r="M3" s="119" t="s">
        <v>8</v>
      </c>
      <c r="N3" s="119" t="s">
        <v>9</v>
      </c>
      <c r="O3" s="119"/>
    </row>
    <row r="4" spans="1:15" ht="33.75">
      <c r="A4" s="128"/>
      <c r="B4" s="120"/>
      <c r="C4" s="120"/>
      <c r="D4" s="7" t="s">
        <v>10</v>
      </c>
      <c r="E4" s="8" t="s">
        <v>11</v>
      </c>
      <c r="F4" s="126"/>
      <c r="G4" s="126"/>
      <c r="H4" s="126"/>
      <c r="I4" s="122"/>
      <c r="J4" s="122"/>
      <c r="K4" s="120"/>
      <c r="L4" s="120"/>
      <c r="M4" s="120"/>
      <c r="N4" s="120"/>
      <c r="O4" s="120"/>
    </row>
    <row r="5" spans="1:15" ht="11.25">
      <c r="A5" s="134" t="s">
        <v>75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6"/>
    </row>
    <row r="6" spans="1:15" ht="11.25">
      <c r="A6" s="30" t="s">
        <v>13</v>
      </c>
      <c r="B6" s="9" t="s">
        <v>14</v>
      </c>
      <c r="C6" s="9"/>
      <c r="D6" s="17"/>
      <c r="E6" s="18"/>
      <c r="F6" s="15"/>
      <c r="G6" s="19"/>
      <c r="H6" s="19"/>
      <c r="I6" s="17"/>
      <c r="J6" s="17"/>
      <c r="K6" s="17"/>
      <c r="L6" s="17"/>
      <c r="M6" s="17"/>
      <c r="N6" s="20"/>
      <c r="O6" s="21"/>
    </row>
    <row r="7" spans="1:15" ht="18" customHeight="1">
      <c r="A7" s="22">
        <v>1</v>
      </c>
      <c r="B7" s="11" t="s">
        <v>33</v>
      </c>
      <c r="C7" s="22">
        <v>45</v>
      </c>
      <c r="D7" s="22">
        <v>6</v>
      </c>
      <c r="E7" s="23">
        <v>3</v>
      </c>
      <c r="F7" s="22">
        <v>36</v>
      </c>
      <c r="G7" s="23">
        <v>10</v>
      </c>
      <c r="H7" s="23">
        <v>40</v>
      </c>
      <c r="I7" s="22">
        <v>85</v>
      </c>
      <c r="J7" s="22">
        <v>135</v>
      </c>
      <c r="K7" s="22">
        <f>C7+J7</f>
        <v>180</v>
      </c>
      <c r="L7" s="22">
        <f>K7/30</f>
        <v>6</v>
      </c>
      <c r="M7" s="24">
        <f>C7/30</f>
        <v>1.5</v>
      </c>
      <c r="N7" s="25">
        <f>J7/30</f>
        <v>4.5</v>
      </c>
      <c r="O7" s="26" t="s">
        <v>15</v>
      </c>
    </row>
    <row r="8" spans="1:15" ht="11.25">
      <c r="A8" s="22">
        <v>2</v>
      </c>
      <c r="B8" s="11" t="s">
        <v>34</v>
      </c>
      <c r="C8" s="22">
        <v>75</v>
      </c>
      <c r="D8" s="22">
        <v>9</v>
      </c>
      <c r="E8" s="23">
        <v>6</v>
      </c>
      <c r="F8" s="22">
        <v>60</v>
      </c>
      <c r="G8" s="23">
        <v>10</v>
      </c>
      <c r="H8" s="23">
        <v>40</v>
      </c>
      <c r="I8" s="22">
        <v>115</v>
      </c>
      <c r="J8" s="22">
        <v>165</v>
      </c>
      <c r="K8" s="22">
        <f>C8+J8</f>
        <v>240</v>
      </c>
      <c r="L8" s="22">
        <f>K8/30</f>
        <v>8</v>
      </c>
      <c r="M8" s="24">
        <f>C8/30</f>
        <v>2.5</v>
      </c>
      <c r="N8" s="25">
        <f>J8/30</f>
        <v>5.5</v>
      </c>
      <c r="O8" s="26" t="s">
        <v>15</v>
      </c>
    </row>
    <row r="9" spans="1:15" ht="22.5">
      <c r="A9" s="22">
        <v>3</v>
      </c>
      <c r="B9" s="11" t="s">
        <v>35</v>
      </c>
      <c r="C9" s="22">
        <v>75</v>
      </c>
      <c r="D9" s="22">
        <v>9</v>
      </c>
      <c r="E9" s="23">
        <v>6</v>
      </c>
      <c r="F9" s="22">
        <v>60</v>
      </c>
      <c r="G9" s="23">
        <v>10</v>
      </c>
      <c r="H9" s="23">
        <v>40</v>
      </c>
      <c r="I9" s="22">
        <v>115</v>
      </c>
      <c r="J9" s="22">
        <v>165</v>
      </c>
      <c r="K9" s="22">
        <f>C9+J9</f>
        <v>240</v>
      </c>
      <c r="L9" s="22">
        <f>K9/30</f>
        <v>8</v>
      </c>
      <c r="M9" s="24">
        <f>C9/30</f>
        <v>2.5</v>
      </c>
      <c r="N9" s="25">
        <f>J9/30</f>
        <v>5.5</v>
      </c>
      <c r="O9" s="26" t="s">
        <v>15</v>
      </c>
    </row>
    <row r="10" spans="1:15" ht="45">
      <c r="A10" s="28"/>
      <c r="B10" s="9" t="s">
        <v>64</v>
      </c>
      <c r="C10" s="30">
        <f aca="true" t="shared" si="0" ref="C10:N10">SUM(C7:C9)</f>
        <v>195</v>
      </c>
      <c r="D10" s="30">
        <f t="shared" si="0"/>
        <v>24</v>
      </c>
      <c r="E10" s="30">
        <f t="shared" si="0"/>
        <v>15</v>
      </c>
      <c r="F10" s="30">
        <f t="shared" si="0"/>
        <v>156</v>
      </c>
      <c r="G10" s="31">
        <f t="shared" si="0"/>
        <v>30</v>
      </c>
      <c r="H10" s="31">
        <f t="shared" si="0"/>
        <v>120</v>
      </c>
      <c r="I10" s="31">
        <f t="shared" si="0"/>
        <v>315</v>
      </c>
      <c r="J10" s="31">
        <f t="shared" si="0"/>
        <v>465</v>
      </c>
      <c r="K10" s="31">
        <f t="shared" si="0"/>
        <v>660</v>
      </c>
      <c r="L10" s="31">
        <f t="shared" si="0"/>
        <v>22</v>
      </c>
      <c r="M10" s="31">
        <f t="shared" si="0"/>
        <v>6.5</v>
      </c>
      <c r="N10" s="31">
        <f t="shared" si="0"/>
        <v>15.5</v>
      </c>
      <c r="O10" s="32"/>
    </row>
    <row r="11" spans="1:15" ht="33.75">
      <c r="A11" s="50" t="s">
        <v>68</v>
      </c>
      <c r="B11" s="29" t="s">
        <v>106</v>
      </c>
      <c r="C11" s="30"/>
      <c r="D11" s="30"/>
      <c r="E11" s="30"/>
      <c r="F11" s="30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1.25">
      <c r="A12" s="13">
        <v>1</v>
      </c>
      <c r="B12" s="53" t="s">
        <v>65</v>
      </c>
      <c r="C12" s="51">
        <v>45</v>
      </c>
      <c r="D12" s="51">
        <v>6</v>
      </c>
      <c r="E12" s="51">
        <v>3</v>
      </c>
      <c r="F12" s="51">
        <v>36</v>
      </c>
      <c r="G12" s="52">
        <v>10</v>
      </c>
      <c r="H12" s="52">
        <v>25</v>
      </c>
      <c r="I12" s="52">
        <v>40</v>
      </c>
      <c r="J12" s="52">
        <v>75</v>
      </c>
      <c r="K12" s="52">
        <f>C12+J12</f>
        <v>120</v>
      </c>
      <c r="L12" s="52">
        <f>K12/30</f>
        <v>4</v>
      </c>
      <c r="M12" s="52">
        <f>C12/30</f>
        <v>1.5</v>
      </c>
      <c r="N12" s="52">
        <f>J12/30</f>
        <v>2.5</v>
      </c>
      <c r="O12" s="26" t="s">
        <v>15</v>
      </c>
    </row>
    <row r="13" spans="1:15" ht="11.25">
      <c r="A13" s="13">
        <v>2</v>
      </c>
      <c r="B13" s="53" t="s">
        <v>36</v>
      </c>
      <c r="C13" s="51">
        <v>45</v>
      </c>
      <c r="D13" s="51">
        <v>6</v>
      </c>
      <c r="E13" s="51">
        <v>3</v>
      </c>
      <c r="F13" s="51">
        <v>36</v>
      </c>
      <c r="G13" s="52">
        <v>10</v>
      </c>
      <c r="H13" s="52">
        <v>25</v>
      </c>
      <c r="I13" s="52">
        <v>40</v>
      </c>
      <c r="J13" s="52">
        <v>75</v>
      </c>
      <c r="K13" s="52">
        <f>C13+J13</f>
        <v>120</v>
      </c>
      <c r="L13" s="52">
        <f>K13/30</f>
        <v>4</v>
      </c>
      <c r="M13" s="52">
        <f>C13/30</f>
        <v>1.5</v>
      </c>
      <c r="N13" s="52">
        <f>J13/30</f>
        <v>2.5</v>
      </c>
      <c r="O13" s="26" t="s">
        <v>15</v>
      </c>
    </row>
    <row r="14" spans="1:15" ht="22.5">
      <c r="A14" s="13">
        <v>3</v>
      </c>
      <c r="B14" s="53" t="s">
        <v>66</v>
      </c>
      <c r="C14" s="51">
        <v>45</v>
      </c>
      <c r="D14" s="51">
        <v>6</v>
      </c>
      <c r="E14" s="51">
        <v>3</v>
      </c>
      <c r="F14" s="51">
        <v>36</v>
      </c>
      <c r="G14" s="52">
        <v>10</v>
      </c>
      <c r="H14" s="52">
        <v>25</v>
      </c>
      <c r="I14" s="52">
        <v>40</v>
      </c>
      <c r="J14" s="52">
        <v>75</v>
      </c>
      <c r="K14" s="52">
        <f>C14+J14</f>
        <v>120</v>
      </c>
      <c r="L14" s="52">
        <f>K14/30</f>
        <v>4</v>
      </c>
      <c r="M14" s="52">
        <f>C14/30</f>
        <v>1.5</v>
      </c>
      <c r="N14" s="52">
        <f>J14/30</f>
        <v>2.5</v>
      </c>
      <c r="O14" s="26" t="s">
        <v>15</v>
      </c>
    </row>
    <row r="15" spans="1:15" ht="22.5">
      <c r="A15" s="13">
        <v>4</v>
      </c>
      <c r="B15" s="53" t="s">
        <v>67</v>
      </c>
      <c r="C15" s="51">
        <v>45</v>
      </c>
      <c r="D15" s="51">
        <v>6</v>
      </c>
      <c r="E15" s="51">
        <v>3</v>
      </c>
      <c r="F15" s="51">
        <v>36</v>
      </c>
      <c r="G15" s="52">
        <v>10</v>
      </c>
      <c r="H15" s="52">
        <v>25</v>
      </c>
      <c r="I15" s="52">
        <v>40</v>
      </c>
      <c r="J15" s="52">
        <v>75</v>
      </c>
      <c r="K15" s="52">
        <f>C15+J15</f>
        <v>120</v>
      </c>
      <c r="L15" s="52">
        <f>K15/30</f>
        <v>4</v>
      </c>
      <c r="M15" s="52">
        <f>C15/30</f>
        <v>1.5</v>
      </c>
      <c r="N15" s="52">
        <f>J15/30</f>
        <v>2.5</v>
      </c>
      <c r="O15" s="26" t="s">
        <v>15</v>
      </c>
    </row>
    <row r="16" spans="1:15" ht="45">
      <c r="A16" s="28"/>
      <c r="B16" s="29" t="s">
        <v>69</v>
      </c>
      <c r="C16" s="30">
        <f>C12+C13</f>
        <v>90</v>
      </c>
      <c r="D16" s="30">
        <f aca="true" t="shared" si="1" ref="D16:N16">D12+D13</f>
        <v>12</v>
      </c>
      <c r="E16" s="30">
        <f t="shared" si="1"/>
        <v>6</v>
      </c>
      <c r="F16" s="30">
        <f t="shared" si="1"/>
        <v>72</v>
      </c>
      <c r="G16" s="30">
        <f t="shared" si="1"/>
        <v>20</v>
      </c>
      <c r="H16" s="30">
        <f t="shared" si="1"/>
        <v>50</v>
      </c>
      <c r="I16" s="30">
        <f t="shared" si="1"/>
        <v>80</v>
      </c>
      <c r="J16" s="30">
        <f t="shared" si="1"/>
        <v>150</v>
      </c>
      <c r="K16" s="30">
        <f t="shared" si="1"/>
        <v>240</v>
      </c>
      <c r="L16" s="30">
        <f t="shared" si="1"/>
        <v>8</v>
      </c>
      <c r="M16" s="30">
        <f t="shared" si="1"/>
        <v>3</v>
      </c>
      <c r="N16" s="30">
        <f t="shared" si="1"/>
        <v>5</v>
      </c>
      <c r="O16" s="32"/>
    </row>
    <row r="17" spans="1:15" ht="22.5">
      <c r="A17" s="17"/>
      <c r="B17" s="9" t="s">
        <v>16</v>
      </c>
      <c r="C17" s="9">
        <f aca="true" t="shared" si="2" ref="C17:N17">C10+C16</f>
        <v>285</v>
      </c>
      <c r="D17" s="9">
        <f t="shared" si="2"/>
        <v>36</v>
      </c>
      <c r="E17" s="9">
        <f t="shared" si="2"/>
        <v>21</v>
      </c>
      <c r="F17" s="9">
        <f t="shared" si="2"/>
        <v>228</v>
      </c>
      <c r="G17" s="9">
        <f t="shared" si="2"/>
        <v>50</v>
      </c>
      <c r="H17" s="9">
        <f t="shared" si="2"/>
        <v>170</v>
      </c>
      <c r="I17" s="9">
        <f t="shared" si="2"/>
        <v>395</v>
      </c>
      <c r="J17" s="9">
        <f t="shared" si="2"/>
        <v>615</v>
      </c>
      <c r="K17" s="9">
        <f t="shared" si="2"/>
        <v>900</v>
      </c>
      <c r="L17" s="9">
        <f t="shared" si="2"/>
        <v>30</v>
      </c>
      <c r="M17" s="9">
        <f t="shared" si="2"/>
        <v>9.5</v>
      </c>
      <c r="N17" s="9">
        <f t="shared" si="2"/>
        <v>20.5</v>
      </c>
      <c r="O17" s="15"/>
    </row>
    <row r="18" spans="1:15" ht="22.5">
      <c r="A18" s="15"/>
      <c r="B18" s="4" t="s">
        <v>53</v>
      </c>
      <c r="C18" s="129" t="s">
        <v>54</v>
      </c>
      <c r="D18" s="130"/>
      <c r="E18" s="130"/>
      <c r="F18" s="130"/>
      <c r="G18" s="129" t="s">
        <v>55</v>
      </c>
      <c r="H18" s="130"/>
      <c r="I18" s="130"/>
      <c r="J18" s="130"/>
      <c r="K18" s="7" t="s">
        <v>56</v>
      </c>
      <c r="L18" s="137" t="s">
        <v>57</v>
      </c>
      <c r="M18" s="130"/>
      <c r="N18" s="130"/>
      <c r="O18" s="4" t="s">
        <v>58</v>
      </c>
    </row>
    <row r="19" spans="1:15" ht="11.25">
      <c r="A19" s="15"/>
      <c r="B19" s="4" t="s">
        <v>59</v>
      </c>
      <c r="C19" s="131" t="s">
        <v>122</v>
      </c>
      <c r="D19" s="138"/>
      <c r="E19" s="138"/>
      <c r="F19" s="139"/>
      <c r="G19" s="131" t="s">
        <v>60</v>
      </c>
      <c r="H19" s="138"/>
      <c r="I19" s="138"/>
      <c r="J19" s="139"/>
      <c r="K19" s="4" t="s">
        <v>61</v>
      </c>
      <c r="L19" s="123" t="s">
        <v>62</v>
      </c>
      <c r="M19" s="124"/>
      <c r="N19" s="140"/>
      <c r="O19" s="4" t="s">
        <v>63</v>
      </c>
    </row>
    <row r="20" spans="1:15" ht="11.25">
      <c r="A20" s="127"/>
      <c r="B20" s="119"/>
      <c r="C20" s="121" t="s">
        <v>0</v>
      </c>
      <c r="D20" s="123" t="s">
        <v>1</v>
      </c>
      <c r="E20" s="124"/>
      <c r="F20" s="125" t="s">
        <v>2</v>
      </c>
      <c r="G20" s="125" t="s">
        <v>3</v>
      </c>
      <c r="H20" s="125" t="s">
        <v>4</v>
      </c>
      <c r="I20" s="121" t="s">
        <v>5</v>
      </c>
      <c r="J20" s="121" t="s">
        <v>6</v>
      </c>
      <c r="K20" s="119"/>
      <c r="L20" s="119" t="s">
        <v>7</v>
      </c>
      <c r="M20" s="119" t="s">
        <v>8</v>
      </c>
      <c r="N20" s="119" t="s">
        <v>9</v>
      </c>
      <c r="O20" s="119"/>
    </row>
    <row r="21" spans="1:15" ht="33.75">
      <c r="A21" s="128"/>
      <c r="B21" s="120"/>
      <c r="C21" s="120"/>
      <c r="D21" s="7" t="s">
        <v>10</v>
      </c>
      <c r="E21" s="8" t="s">
        <v>11</v>
      </c>
      <c r="F21" s="126"/>
      <c r="G21" s="126"/>
      <c r="H21" s="126"/>
      <c r="I21" s="122"/>
      <c r="J21" s="122"/>
      <c r="K21" s="120"/>
      <c r="L21" s="120"/>
      <c r="M21" s="120"/>
      <c r="N21" s="120"/>
      <c r="O21" s="120"/>
    </row>
    <row r="22" spans="1:15" ht="11.25">
      <c r="A22" s="134" t="s">
        <v>76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41"/>
    </row>
    <row r="23" spans="1:15" ht="11.25">
      <c r="A23" s="16" t="s">
        <v>13</v>
      </c>
      <c r="B23" s="9" t="s">
        <v>14</v>
      </c>
      <c r="C23" s="9"/>
      <c r="D23" s="17"/>
      <c r="E23" s="17"/>
      <c r="F23" s="22"/>
      <c r="G23" s="19"/>
      <c r="H23" s="19"/>
      <c r="I23" s="17"/>
      <c r="J23" s="17"/>
      <c r="K23" s="17"/>
      <c r="L23" s="17"/>
      <c r="M23" s="17"/>
      <c r="N23" s="20"/>
      <c r="O23" s="21"/>
    </row>
    <row r="24" spans="1:15" ht="11.25">
      <c r="A24" s="5">
        <v>1</v>
      </c>
      <c r="B24" s="53" t="s">
        <v>72</v>
      </c>
      <c r="C24" s="5">
        <v>60</v>
      </c>
      <c r="D24" s="22">
        <v>6</v>
      </c>
      <c r="E24" s="22">
        <v>6</v>
      </c>
      <c r="F24" s="22">
        <v>48</v>
      </c>
      <c r="G24" s="33">
        <v>10</v>
      </c>
      <c r="H24" s="33">
        <v>40</v>
      </c>
      <c r="I24" s="5">
        <v>130</v>
      </c>
      <c r="J24" s="5">
        <v>180</v>
      </c>
      <c r="K24" s="5">
        <f>C24+J24</f>
        <v>240</v>
      </c>
      <c r="L24" s="5">
        <f>K24/30</f>
        <v>8</v>
      </c>
      <c r="M24" s="35">
        <f>C24/30</f>
        <v>2</v>
      </c>
      <c r="N24" s="36">
        <f>J24/30</f>
        <v>6</v>
      </c>
      <c r="O24" s="26" t="s">
        <v>15</v>
      </c>
    </row>
    <row r="25" spans="1:15" ht="22.5">
      <c r="A25" s="5">
        <v>2</v>
      </c>
      <c r="B25" s="12" t="s">
        <v>70</v>
      </c>
      <c r="C25" s="5">
        <v>60</v>
      </c>
      <c r="D25" s="22">
        <v>6</v>
      </c>
      <c r="E25" s="22">
        <v>6</v>
      </c>
      <c r="F25" s="22">
        <v>48</v>
      </c>
      <c r="G25" s="33">
        <v>10</v>
      </c>
      <c r="H25" s="33">
        <v>40</v>
      </c>
      <c r="I25" s="5">
        <v>100</v>
      </c>
      <c r="J25" s="5">
        <v>150</v>
      </c>
      <c r="K25" s="5">
        <f>C25+J25</f>
        <v>210</v>
      </c>
      <c r="L25" s="5">
        <f>K25/30</f>
        <v>7</v>
      </c>
      <c r="M25" s="35">
        <f>C25/30</f>
        <v>2</v>
      </c>
      <c r="N25" s="36">
        <f>J25/30</f>
        <v>5</v>
      </c>
      <c r="O25" s="26" t="s">
        <v>15</v>
      </c>
    </row>
    <row r="26" spans="1:15" s="65" customFormat="1" ht="22.5">
      <c r="A26" s="22">
        <v>3</v>
      </c>
      <c r="B26" s="11" t="s">
        <v>105</v>
      </c>
      <c r="C26" s="22">
        <v>60</v>
      </c>
      <c r="D26" s="22">
        <v>6</v>
      </c>
      <c r="E26" s="22">
        <v>6</v>
      </c>
      <c r="F26" s="22">
        <v>48</v>
      </c>
      <c r="G26" s="23">
        <v>10</v>
      </c>
      <c r="H26" s="23">
        <v>40</v>
      </c>
      <c r="I26" s="22">
        <v>130</v>
      </c>
      <c r="J26" s="5">
        <v>180</v>
      </c>
      <c r="K26" s="5">
        <f>C26+J26</f>
        <v>240</v>
      </c>
      <c r="L26" s="5">
        <f>K26/30</f>
        <v>8</v>
      </c>
      <c r="M26" s="35">
        <f>C26/30</f>
        <v>2</v>
      </c>
      <c r="N26" s="36">
        <f>J26/30</f>
        <v>6</v>
      </c>
      <c r="O26" s="26" t="s">
        <v>15</v>
      </c>
    </row>
    <row r="27" spans="1:15" ht="45">
      <c r="A27" s="28"/>
      <c r="B27" s="9" t="s">
        <v>64</v>
      </c>
      <c r="C27" s="30">
        <f aca="true" t="shared" si="3" ref="C27:N27">SUM(C24:C26)</f>
        <v>180</v>
      </c>
      <c r="D27" s="30">
        <f t="shared" si="3"/>
        <v>18</v>
      </c>
      <c r="E27" s="30">
        <f t="shared" si="3"/>
        <v>18</v>
      </c>
      <c r="F27" s="30">
        <f t="shared" si="3"/>
        <v>144</v>
      </c>
      <c r="G27" s="31">
        <f t="shared" si="3"/>
        <v>30</v>
      </c>
      <c r="H27" s="31">
        <f t="shared" si="3"/>
        <v>120</v>
      </c>
      <c r="I27" s="31">
        <f t="shared" si="3"/>
        <v>360</v>
      </c>
      <c r="J27" s="31">
        <f t="shared" si="3"/>
        <v>510</v>
      </c>
      <c r="K27" s="31">
        <f t="shared" si="3"/>
        <v>690</v>
      </c>
      <c r="L27" s="31">
        <f t="shared" si="3"/>
        <v>23</v>
      </c>
      <c r="M27" s="31">
        <f t="shared" si="3"/>
        <v>6</v>
      </c>
      <c r="N27" s="31">
        <f t="shared" si="3"/>
        <v>17</v>
      </c>
      <c r="O27" s="32"/>
    </row>
    <row r="28" spans="1:15" ht="26.25" customHeight="1">
      <c r="A28" s="50" t="s">
        <v>68</v>
      </c>
      <c r="B28" s="29" t="s">
        <v>107</v>
      </c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2"/>
    </row>
    <row r="29" spans="1:15" ht="33.75">
      <c r="A29" s="13">
        <v>1</v>
      </c>
      <c r="B29" s="11" t="s">
        <v>119</v>
      </c>
      <c r="C29" s="51">
        <v>45</v>
      </c>
      <c r="D29" s="51">
        <v>6</v>
      </c>
      <c r="E29" s="51">
        <v>3</v>
      </c>
      <c r="F29" s="51">
        <v>36</v>
      </c>
      <c r="G29" s="52">
        <v>10</v>
      </c>
      <c r="H29" s="52">
        <v>25</v>
      </c>
      <c r="I29" s="52">
        <v>40</v>
      </c>
      <c r="J29" s="52">
        <v>75</v>
      </c>
      <c r="K29" s="52">
        <f>C29+J29</f>
        <v>120</v>
      </c>
      <c r="L29" s="52">
        <f>K29/30</f>
        <v>4</v>
      </c>
      <c r="M29" s="52">
        <f>C29/30</f>
        <v>1.5</v>
      </c>
      <c r="N29" s="52">
        <f>J29/30</f>
        <v>2.5</v>
      </c>
      <c r="O29" s="26" t="s">
        <v>15</v>
      </c>
    </row>
    <row r="30" spans="1:15" ht="11.25" customHeight="1">
      <c r="A30" s="13">
        <v>2</v>
      </c>
      <c r="B30" s="11" t="s">
        <v>73</v>
      </c>
      <c r="C30" s="51">
        <v>45</v>
      </c>
      <c r="D30" s="51">
        <v>6</v>
      </c>
      <c r="E30" s="51">
        <v>3</v>
      </c>
      <c r="F30" s="51">
        <v>36</v>
      </c>
      <c r="G30" s="52">
        <v>10</v>
      </c>
      <c r="H30" s="52">
        <v>25</v>
      </c>
      <c r="I30" s="52">
        <v>40</v>
      </c>
      <c r="J30" s="52">
        <v>75</v>
      </c>
      <c r="K30" s="52">
        <f>C30+J30</f>
        <v>120</v>
      </c>
      <c r="L30" s="52">
        <f>K30/30</f>
        <v>4</v>
      </c>
      <c r="M30" s="52">
        <f>C30/30</f>
        <v>1.5</v>
      </c>
      <c r="N30" s="52">
        <f>J30/30</f>
        <v>2.5</v>
      </c>
      <c r="O30" s="26" t="s">
        <v>15</v>
      </c>
    </row>
    <row r="31" spans="1:15" ht="45">
      <c r="A31" s="28"/>
      <c r="B31" s="29" t="s">
        <v>69</v>
      </c>
      <c r="C31" s="30">
        <f aca="true" t="shared" si="4" ref="C31:N31">C29</f>
        <v>45</v>
      </c>
      <c r="D31" s="30">
        <f t="shared" si="4"/>
        <v>6</v>
      </c>
      <c r="E31" s="30">
        <f t="shared" si="4"/>
        <v>3</v>
      </c>
      <c r="F31" s="30">
        <f t="shared" si="4"/>
        <v>36</v>
      </c>
      <c r="G31" s="30">
        <f t="shared" si="4"/>
        <v>10</v>
      </c>
      <c r="H31" s="30">
        <f t="shared" si="4"/>
        <v>25</v>
      </c>
      <c r="I31" s="30">
        <f t="shared" si="4"/>
        <v>40</v>
      </c>
      <c r="J31" s="30">
        <f t="shared" si="4"/>
        <v>75</v>
      </c>
      <c r="K31" s="30">
        <f t="shared" si="4"/>
        <v>120</v>
      </c>
      <c r="L31" s="30">
        <f t="shared" si="4"/>
        <v>4</v>
      </c>
      <c r="M31" s="30">
        <f t="shared" si="4"/>
        <v>1.5</v>
      </c>
      <c r="N31" s="30">
        <f t="shared" si="4"/>
        <v>2.5</v>
      </c>
      <c r="O31" s="32"/>
    </row>
    <row r="32" spans="1:15" ht="33.75">
      <c r="A32" s="50" t="s">
        <v>71</v>
      </c>
      <c r="B32" s="29" t="s">
        <v>108</v>
      </c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2"/>
    </row>
    <row r="33" spans="1:15" ht="22.5">
      <c r="A33" s="13">
        <v>1</v>
      </c>
      <c r="B33" s="49" t="s">
        <v>37</v>
      </c>
      <c r="C33" s="51">
        <v>30</v>
      </c>
      <c r="D33" s="51">
        <v>3</v>
      </c>
      <c r="E33" s="51">
        <v>3</v>
      </c>
      <c r="F33" s="51">
        <v>24</v>
      </c>
      <c r="G33" s="52">
        <v>10</v>
      </c>
      <c r="H33" s="52">
        <v>25</v>
      </c>
      <c r="I33" s="52">
        <v>25</v>
      </c>
      <c r="J33" s="52">
        <v>60</v>
      </c>
      <c r="K33" s="52">
        <f>C33+J33</f>
        <v>90</v>
      </c>
      <c r="L33" s="52">
        <f>K33/30</f>
        <v>3</v>
      </c>
      <c r="M33" s="52">
        <f>C33/30</f>
        <v>1</v>
      </c>
      <c r="N33" s="52">
        <f>J33/30</f>
        <v>2</v>
      </c>
      <c r="O33" s="37" t="s">
        <v>15</v>
      </c>
    </row>
    <row r="34" spans="1:15" ht="22.5" customHeight="1">
      <c r="A34" s="13">
        <v>2</v>
      </c>
      <c r="B34" s="49" t="s">
        <v>38</v>
      </c>
      <c r="C34" s="51">
        <v>30</v>
      </c>
      <c r="D34" s="51">
        <v>3</v>
      </c>
      <c r="E34" s="51">
        <v>3</v>
      </c>
      <c r="F34" s="51">
        <v>24</v>
      </c>
      <c r="G34" s="52">
        <v>10</v>
      </c>
      <c r="H34" s="52">
        <v>25</v>
      </c>
      <c r="I34" s="52">
        <v>25</v>
      </c>
      <c r="J34" s="52">
        <v>60</v>
      </c>
      <c r="K34" s="52">
        <f>C34+J34</f>
        <v>90</v>
      </c>
      <c r="L34" s="52">
        <f>K34/30</f>
        <v>3</v>
      </c>
      <c r="M34" s="52">
        <f>C34/30</f>
        <v>1</v>
      </c>
      <c r="N34" s="52">
        <f>J34/30</f>
        <v>2</v>
      </c>
      <c r="O34" s="37" t="s">
        <v>15</v>
      </c>
    </row>
    <row r="35" spans="1:15" ht="45">
      <c r="A35" s="28"/>
      <c r="B35" s="29" t="s">
        <v>74</v>
      </c>
      <c r="C35" s="30">
        <f>C33</f>
        <v>30</v>
      </c>
      <c r="D35" s="30">
        <f aca="true" t="shared" si="5" ref="D35:N35">D33</f>
        <v>3</v>
      </c>
      <c r="E35" s="30">
        <f t="shared" si="5"/>
        <v>3</v>
      </c>
      <c r="F35" s="30">
        <f t="shared" si="5"/>
        <v>24</v>
      </c>
      <c r="G35" s="30">
        <f t="shared" si="5"/>
        <v>10</v>
      </c>
      <c r="H35" s="30">
        <f t="shared" si="5"/>
        <v>25</v>
      </c>
      <c r="I35" s="30">
        <f t="shared" si="5"/>
        <v>25</v>
      </c>
      <c r="J35" s="30">
        <f t="shared" si="5"/>
        <v>60</v>
      </c>
      <c r="K35" s="30">
        <f t="shared" si="5"/>
        <v>90</v>
      </c>
      <c r="L35" s="30">
        <f t="shared" si="5"/>
        <v>3</v>
      </c>
      <c r="M35" s="30">
        <f t="shared" si="5"/>
        <v>1</v>
      </c>
      <c r="N35" s="30">
        <f t="shared" si="5"/>
        <v>2</v>
      </c>
      <c r="O35" s="32"/>
    </row>
    <row r="36" spans="1:15" ht="22.5">
      <c r="A36" s="28"/>
      <c r="B36" s="29" t="s">
        <v>18</v>
      </c>
      <c r="C36" s="9">
        <f aca="true" t="shared" si="6" ref="C36:N36">C27+C31+C35</f>
        <v>255</v>
      </c>
      <c r="D36" s="9">
        <f t="shared" si="6"/>
        <v>27</v>
      </c>
      <c r="E36" s="9">
        <f t="shared" si="6"/>
        <v>24</v>
      </c>
      <c r="F36" s="9">
        <f t="shared" si="6"/>
        <v>204</v>
      </c>
      <c r="G36" s="9">
        <f t="shared" si="6"/>
        <v>50</v>
      </c>
      <c r="H36" s="9">
        <f t="shared" si="6"/>
        <v>170</v>
      </c>
      <c r="I36" s="9">
        <f t="shared" si="6"/>
        <v>425</v>
      </c>
      <c r="J36" s="9">
        <f t="shared" si="6"/>
        <v>645</v>
      </c>
      <c r="K36" s="9">
        <f t="shared" si="6"/>
        <v>900</v>
      </c>
      <c r="L36" s="9">
        <f t="shared" si="6"/>
        <v>30</v>
      </c>
      <c r="M36" s="9">
        <f t="shared" si="6"/>
        <v>8.5</v>
      </c>
      <c r="N36" s="9">
        <f t="shared" si="6"/>
        <v>21.5</v>
      </c>
      <c r="O36" s="41"/>
    </row>
    <row r="37" spans="1:15" ht="12" thickBot="1">
      <c r="A37" s="42"/>
      <c r="B37" s="43" t="s">
        <v>20</v>
      </c>
      <c r="C37" s="44">
        <f aca="true" t="shared" si="7" ref="C37:N37">C17+C36</f>
        <v>540</v>
      </c>
      <c r="D37" s="44">
        <f t="shared" si="7"/>
        <v>63</v>
      </c>
      <c r="E37" s="44">
        <f t="shared" si="7"/>
        <v>45</v>
      </c>
      <c r="F37" s="44">
        <f t="shared" si="7"/>
        <v>432</v>
      </c>
      <c r="G37" s="45">
        <f t="shared" si="7"/>
        <v>100</v>
      </c>
      <c r="H37" s="45">
        <f t="shared" si="7"/>
        <v>340</v>
      </c>
      <c r="I37" s="45">
        <f t="shared" si="7"/>
        <v>820</v>
      </c>
      <c r="J37" s="45">
        <f t="shared" si="7"/>
        <v>1260</v>
      </c>
      <c r="K37" s="45">
        <f t="shared" si="7"/>
        <v>1800</v>
      </c>
      <c r="L37" s="45">
        <f t="shared" si="7"/>
        <v>60</v>
      </c>
      <c r="M37" s="45">
        <f t="shared" si="7"/>
        <v>18</v>
      </c>
      <c r="N37" s="45">
        <f t="shared" si="7"/>
        <v>42</v>
      </c>
      <c r="O37" s="48"/>
    </row>
  </sheetData>
  <sheetProtection/>
  <mergeCells count="42">
    <mergeCell ref="A22:O22"/>
    <mergeCell ref="C3:C4"/>
    <mergeCell ref="D3:E3"/>
    <mergeCell ref="F3:F4"/>
    <mergeCell ref="G3:G4"/>
    <mergeCell ref="H3:H4"/>
    <mergeCell ref="A3:A4"/>
    <mergeCell ref="K3:K4"/>
    <mergeCell ref="N3:N4"/>
    <mergeCell ref="L3:L4"/>
    <mergeCell ref="I3:I4"/>
    <mergeCell ref="B3:B4"/>
    <mergeCell ref="C1:F1"/>
    <mergeCell ref="G1:J1"/>
    <mergeCell ref="L1:N1"/>
    <mergeCell ref="C2:F2"/>
    <mergeCell ref="G2:J2"/>
    <mergeCell ref="L2:N2"/>
    <mergeCell ref="O3:O4"/>
    <mergeCell ref="M3:M4"/>
    <mergeCell ref="J3:J4"/>
    <mergeCell ref="C19:F19"/>
    <mergeCell ref="G19:J19"/>
    <mergeCell ref="L19:N19"/>
    <mergeCell ref="C18:F18"/>
    <mergeCell ref="G18:J18"/>
    <mergeCell ref="L18:N18"/>
    <mergeCell ref="A5:O5"/>
    <mergeCell ref="D20:E20"/>
    <mergeCell ref="F20:F21"/>
    <mergeCell ref="G20:G21"/>
    <mergeCell ref="H20:H21"/>
    <mergeCell ref="A20:A21"/>
    <mergeCell ref="B20:B21"/>
    <mergeCell ref="C20:C21"/>
    <mergeCell ref="M20:M21"/>
    <mergeCell ref="N20:N21"/>
    <mergeCell ref="O20:O21"/>
    <mergeCell ref="I20:I21"/>
    <mergeCell ref="J20:J21"/>
    <mergeCell ref="K20:K21"/>
    <mergeCell ref="L20:L2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3.140625" style="14" customWidth="1"/>
    <col min="2" max="2" width="15.57421875" style="14" customWidth="1"/>
    <col min="3" max="3" width="6.7109375" style="14" customWidth="1"/>
    <col min="4" max="4" width="7.8515625" style="14" customWidth="1"/>
    <col min="5" max="5" width="8.00390625" style="14" customWidth="1"/>
    <col min="6" max="6" width="7.28125" style="14" customWidth="1"/>
    <col min="7" max="7" width="6.28125" style="14" customWidth="1"/>
    <col min="8" max="8" width="7.57421875" style="14" customWidth="1"/>
    <col min="9" max="9" width="6.57421875" style="14" customWidth="1"/>
    <col min="10" max="10" width="7.57421875" style="14" customWidth="1"/>
    <col min="11" max="11" width="8.7109375" style="14" customWidth="1"/>
    <col min="12" max="12" width="6.421875" style="14" customWidth="1"/>
    <col min="13" max="13" width="7.421875" style="14" customWidth="1"/>
    <col min="14" max="14" width="8.7109375" style="14" customWidth="1"/>
    <col min="15" max="16384" width="9.140625" style="14" customWidth="1"/>
  </cols>
  <sheetData>
    <row r="1" spans="1:15" ht="22.5">
      <c r="A1" s="13"/>
      <c r="B1" s="1" t="s">
        <v>53</v>
      </c>
      <c r="C1" s="131" t="s">
        <v>54</v>
      </c>
      <c r="D1" s="132"/>
      <c r="E1" s="132"/>
      <c r="F1" s="133"/>
      <c r="G1" s="131" t="s">
        <v>55</v>
      </c>
      <c r="H1" s="132"/>
      <c r="I1" s="132"/>
      <c r="J1" s="133"/>
      <c r="K1" s="2" t="s">
        <v>56</v>
      </c>
      <c r="L1" s="123" t="s">
        <v>57</v>
      </c>
      <c r="M1" s="132"/>
      <c r="N1" s="133"/>
      <c r="O1" s="3" t="s">
        <v>58</v>
      </c>
    </row>
    <row r="2" spans="1:15" ht="11.25">
      <c r="A2" s="15"/>
      <c r="B2" s="4" t="s">
        <v>59</v>
      </c>
      <c r="C2" s="131" t="s">
        <v>122</v>
      </c>
      <c r="D2" s="138"/>
      <c r="E2" s="138"/>
      <c r="F2" s="139"/>
      <c r="G2" s="131" t="s">
        <v>60</v>
      </c>
      <c r="H2" s="138"/>
      <c r="I2" s="138"/>
      <c r="J2" s="139"/>
      <c r="K2" s="4" t="s">
        <v>61</v>
      </c>
      <c r="L2" s="123" t="s">
        <v>62</v>
      </c>
      <c r="M2" s="124"/>
      <c r="N2" s="140"/>
      <c r="O2" s="4" t="s">
        <v>63</v>
      </c>
    </row>
    <row r="3" spans="1:15" ht="23.25" customHeight="1">
      <c r="A3" s="127"/>
      <c r="B3" s="119"/>
      <c r="C3" s="121" t="s">
        <v>0</v>
      </c>
      <c r="D3" s="123" t="s">
        <v>1</v>
      </c>
      <c r="E3" s="124"/>
      <c r="F3" s="125" t="s">
        <v>2</v>
      </c>
      <c r="G3" s="125" t="s">
        <v>3</v>
      </c>
      <c r="H3" s="125" t="s">
        <v>4</v>
      </c>
      <c r="I3" s="121" t="s">
        <v>5</v>
      </c>
      <c r="J3" s="121" t="s">
        <v>6</v>
      </c>
      <c r="K3" s="119"/>
      <c r="L3" s="119" t="s">
        <v>7</v>
      </c>
      <c r="M3" s="119" t="s">
        <v>8</v>
      </c>
      <c r="N3" s="119" t="s">
        <v>9</v>
      </c>
      <c r="O3" s="119"/>
    </row>
    <row r="4" spans="1:15" ht="31.5" customHeight="1">
      <c r="A4" s="128"/>
      <c r="B4" s="120"/>
      <c r="C4" s="120"/>
      <c r="D4" s="7" t="s">
        <v>10</v>
      </c>
      <c r="E4" s="8" t="s">
        <v>11</v>
      </c>
      <c r="F4" s="126"/>
      <c r="G4" s="126"/>
      <c r="H4" s="126"/>
      <c r="I4" s="122"/>
      <c r="J4" s="122"/>
      <c r="K4" s="120"/>
      <c r="L4" s="120"/>
      <c r="M4" s="120"/>
      <c r="N4" s="120"/>
      <c r="O4" s="120"/>
    </row>
    <row r="5" spans="1:15" ht="11.25">
      <c r="A5" s="134" t="s">
        <v>104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6"/>
    </row>
    <row r="6" spans="1:15" ht="11.25">
      <c r="A6" s="16" t="s">
        <v>13</v>
      </c>
      <c r="B6" s="9" t="s">
        <v>14</v>
      </c>
      <c r="C6" s="9"/>
      <c r="D6" s="17"/>
      <c r="E6" s="18"/>
      <c r="F6" s="15"/>
      <c r="G6" s="19"/>
      <c r="H6" s="19"/>
      <c r="I6" s="17"/>
      <c r="J6" s="17"/>
      <c r="K6" s="17"/>
      <c r="L6" s="17"/>
      <c r="M6" s="17"/>
      <c r="N6" s="20"/>
      <c r="O6" s="21"/>
    </row>
    <row r="7" spans="1:15" ht="13.5" customHeight="1">
      <c r="A7" s="22">
        <v>1</v>
      </c>
      <c r="B7" s="67" t="s">
        <v>40</v>
      </c>
      <c r="C7" s="68">
        <v>60</v>
      </c>
      <c r="D7" s="68">
        <v>6</v>
      </c>
      <c r="E7" s="69">
        <v>6</v>
      </c>
      <c r="F7" s="68">
        <v>48</v>
      </c>
      <c r="G7" s="69">
        <v>10</v>
      </c>
      <c r="H7" s="69">
        <v>40</v>
      </c>
      <c r="I7" s="68">
        <v>100</v>
      </c>
      <c r="J7" s="68">
        <v>150</v>
      </c>
      <c r="K7" s="68">
        <f>C7+J7</f>
        <v>210</v>
      </c>
      <c r="L7" s="68">
        <f>K7/30</f>
        <v>7</v>
      </c>
      <c r="M7" s="70">
        <f>C7/30</f>
        <v>2</v>
      </c>
      <c r="N7" s="71">
        <f>J7/30</f>
        <v>5</v>
      </c>
      <c r="O7" s="72" t="s">
        <v>15</v>
      </c>
    </row>
    <row r="8" spans="1:15" ht="21" customHeight="1">
      <c r="A8" s="22">
        <v>2</v>
      </c>
      <c r="B8" s="67" t="s">
        <v>77</v>
      </c>
      <c r="C8" s="68">
        <v>60</v>
      </c>
      <c r="D8" s="68">
        <v>6</v>
      </c>
      <c r="E8" s="69">
        <v>6</v>
      </c>
      <c r="F8" s="68">
        <v>48</v>
      </c>
      <c r="G8" s="69">
        <v>10</v>
      </c>
      <c r="H8" s="69">
        <v>40</v>
      </c>
      <c r="I8" s="68">
        <v>130</v>
      </c>
      <c r="J8" s="68">
        <v>180</v>
      </c>
      <c r="K8" s="68">
        <f>C8+J8</f>
        <v>240</v>
      </c>
      <c r="L8" s="68">
        <f>K8/30</f>
        <v>8</v>
      </c>
      <c r="M8" s="70">
        <f>C8/30</f>
        <v>2</v>
      </c>
      <c r="N8" s="71">
        <f>J8/30</f>
        <v>6</v>
      </c>
      <c r="O8" s="72" t="s">
        <v>15</v>
      </c>
    </row>
    <row r="9" spans="1:15" ht="15.75" customHeight="1">
      <c r="A9" s="22">
        <v>3</v>
      </c>
      <c r="B9" s="67" t="s">
        <v>78</v>
      </c>
      <c r="C9" s="68">
        <v>60</v>
      </c>
      <c r="D9" s="68">
        <v>6</v>
      </c>
      <c r="E9" s="69">
        <v>6</v>
      </c>
      <c r="F9" s="68">
        <v>48</v>
      </c>
      <c r="G9" s="69">
        <v>10</v>
      </c>
      <c r="H9" s="69">
        <v>40</v>
      </c>
      <c r="I9" s="68">
        <v>130</v>
      </c>
      <c r="J9" s="68">
        <v>180</v>
      </c>
      <c r="K9" s="68">
        <f>C9+J9</f>
        <v>240</v>
      </c>
      <c r="L9" s="68">
        <f>K9/30</f>
        <v>8</v>
      </c>
      <c r="M9" s="70">
        <f>C9/30</f>
        <v>2</v>
      </c>
      <c r="N9" s="71">
        <f>J9/30</f>
        <v>6</v>
      </c>
      <c r="O9" s="72" t="s">
        <v>15</v>
      </c>
    </row>
    <row r="10" spans="1:15" ht="36.75" customHeight="1">
      <c r="A10" s="28"/>
      <c r="B10" s="74" t="s">
        <v>64</v>
      </c>
      <c r="C10" s="76">
        <f aca="true" t="shared" si="0" ref="C10:N10">SUM(C7:C9)</f>
        <v>180</v>
      </c>
      <c r="D10" s="76">
        <f t="shared" si="0"/>
        <v>18</v>
      </c>
      <c r="E10" s="76">
        <f t="shared" si="0"/>
        <v>18</v>
      </c>
      <c r="F10" s="76">
        <f t="shared" si="0"/>
        <v>144</v>
      </c>
      <c r="G10" s="77">
        <f t="shared" si="0"/>
        <v>30</v>
      </c>
      <c r="H10" s="77">
        <f t="shared" si="0"/>
        <v>120</v>
      </c>
      <c r="I10" s="77">
        <f t="shared" si="0"/>
        <v>360</v>
      </c>
      <c r="J10" s="77">
        <f t="shared" si="0"/>
        <v>510</v>
      </c>
      <c r="K10" s="77">
        <f t="shared" si="0"/>
        <v>690</v>
      </c>
      <c r="L10" s="77">
        <f t="shared" si="0"/>
        <v>23</v>
      </c>
      <c r="M10" s="77">
        <f t="shared" si="0"/>
        <v>6</v>
      </c>
      <c r="N10" s="77">
        <f t="shared" si="0"/>
        <v>17</v>
      </c>
      <c r="O10" s="78"/>
    </row>
    <row r="11" spans="1:15" ht="27" customHeight="1">
      <c r="A11" s="50" t="s">
        <v>68</v>
      </c>
      <c r="B11" s="75" t="s">
        <v>109</v>
      </c>
      <c r="C11" s="76"/>
      <c r="D11" s="76"/>
      <c r="E11" s="76"/>
      <c r="F11" s="76"/>
      <c r="G11" s="77"/>
      <c r="H11" s="77"/>
      <c r="I11" s="77"/>
      <c r="J11" s="77"/>
      <c r="K11" s="77"/>
      <c r="L11" s="77"/>
      <c r="M11" s="77"/>
      <c r="N11" s="77"/>
      <c r="O11" s="78"/>
    </row>
    <row r="12" spans="1:15" ht="21.75" customHeight="1">
      <c r="A12" s="13">
        <v>1</v>
      </c>
      <c r="B12" s="79" t="s">
        <v>80</v>
      </c>
      <c r="C12" s="81">
        <v>45</v>
      </c>
      <c r="D12" s="81">
        <v>6</v>
      </c>
      <c r="E12" s="81">
        <v>3</v>
      </c>
      <c r="F12" s="81">
        <v>36</v>
      </c>
      <c r="G12" s="82">
        <v>10</v>
      </c>
      <c r="H12" s="82">
        <v>25</v>
      </c>
      <c r="I12" s="82">
        <v>40</v>
      </c>
      <c r="J12" s="82">
        <v>75</v>
      </c>
      <c r="K12" s="82">
        <f>C12+J12</f>
        <v>120</v>
      </c>
      <c r="L12" s="82">
        <f>K12/30</f>
        <v>4</v>
      </c>
      <c r="M12" s="82">
        <f>C12/30</f>
        <v>1.5</v>
      </c>
      <c r="N12" s="82">
        <f>J12/30</f>
        <v>2.5</v>
      </c>
      <c r="O12" s="72" t="s">
        <v>15</v>
      </c>
    </row>
    <row r="13" spans="1:15" ht="18.75" customHeight="1">
      <c r="A13" s="13">
        <v>2</v>
      </c>
      <c r="B13" s="79" t="s">
        <v>100</v>
      </c>
      <c r="C13" s="81">
        <v>45</v>
      </c>
      <c r="D13" s="81">
        <v>6</v>
      </c>
      <c r="E13" s="81">
        <v>3</v>
      </c>
      <c r="F13" s="81">
        <v>36</v>
      </c>
      <c r="G13" s="82">
        <v>10</v>
      </c>
      <c r="H13" s="82">
        <v>25</v>
      </c>
      <c r="I13" s="82">
        <v>40</v>
      </c>
      <c r="J13" s="82">
        <v>75</v>
      </c>
      <c r="K13" s="82">
        <f>C13+J13</f>
        <v>120</v>
      </c>
      <c r="L13" s="82">
        <f>K13/30</f>
        <v>4</v>
      </c>
      <c r="M13" s="82">
        <f>C13/30</f>
        <v>1.5</v>
      </c>
      <c r="N13" s="82">
        <f>J13/30</f>
        <v>2.5</v>
      </c>
      <c r="O13" s="72" t="s">
        <v>15</v>
      </c>
    </row>
    <row r="14" spans="1:15" ht="12.75" customHeight="1">
      <c r="A14" s="13">
        <v>3</v>
      </c>
      <c r="B14" s="83" t="s">
        <v>79</v>
      </c>
      <c r="C14" s="81">
        <v>45</v>
      </c>
      <c r="D14" s="81">
        <v>6</v>
      </c>
      <c r="E14" s="81">
        <v>3</v>
      </c>
      <c r="F14" s="81">
        <v>36</v>
      </c>
      <c r="G14" s="82">
        <v>10</v>
      </c>
      <c r="H14" s="82">
        <v>25</v>
      </c>
      <c r="I14" s="82">
        <v>40</v>
      </c>
      <c r="J14" s="82">
        <v>75</v>
      </c>
      <c r="K14" s="82">
        <f>C14+J14</f>
        <v>120</v>
      </c>
      <c r="L14" s="82">
        <f>K14/30</f>
        <v>4</v>
      </c>
      <c r="M14" s="82">
        <f>C14/30</f>
        <v>1.5</v>
      </c>
      <c r="N14" s="82">
        <f>J14/30</f>
        <v>2.5</v>
      </c>
      <c r="O14" s="72" t="s">
        <v>15</v>
      </c>
    </row>
    <row r="15" spans="1:15" ht="29.25" customHeight="1">
      <c r="A15" s="28"/>
      <c r="B15" s="75" t="s">
        <v>69</v>
      </c>
      <c r="C15" s="76">
        <f>C12</f>
        <v>45</v>
      </c>
      <c r="D15" s="76">
        <f aca="true" t="shared" si="1" ref="D15:N15">D12</f>
        <v>6</v>
      </c>
      <c r="E15" s="76">
        <f t="shared" si="1"/>
        <v>3</v>
      </c>
      <c r="F15" s="76">
        <f t="shared" si="1"/>
        <v>36</v>
      </c>
      <c r="G15" s="76">
        <f t="shared" si="1"/>
        <v>10</v>
      </c>
      <c r="H15" s="76">
        <f t="shared" si="1"/>
        <v>25</v>
      </c>
      <c r="I15" s="76">
        <f t="shared" si="1"/>
        <v>40</v>
      </c>
      <c r="J15" s="76">
        <f t="shared" si="1"/>
        <v>75</v>
      </c>
      <c r="K15" s="76">
        <f t="shared" si="1"/>
        <v>120</v>
      </c>
      <c r="L15" s="76">
        <f t="shared" si="1"/>
        <v>4</v>
      </c>
      <c r="M15" s="76">
        <f t="shared" si="1"/>
        <v>1.5</v>
      </c>
      <c r="N15" s="76">
        <f t="shared" si="1"/>
        <v>2.5</v>
      </c>
      <c r="O15" s="78"/>
    </row>
    <row r="16" spans="1:15" ht="27" customHeight="1">
      <c r="A16" s="50" t="s">
        <v>71</v>
      </c>
      <c r="B16" s="75" t="s">
        <v>114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8"/>
    </row>
    <row r="17" spans="1:15" ht="15.75" customHeight="1">
      <c r="A17" s="13">
        <v>1</v>
      </c>
      <c r="B17" s="80" t="s">
        <v>81</v>
      </c>
      <c r="C17" s="81">
        <v>30</v>
      </c>
      <c r="D17" s="81">
        <v>3</v>
      </c>
      <c r="E17" s="81">
        <v>3</v>
      </c>
      <c r="F17" s="81">
        <v>24</v>
      </c>
      <c r="G17" s="81">
        <v>10</v>
      </c>
      <c r="H17" s="81">
        <v>25</v>
      </c>
      <c r="I17" s="81">
        <v>25</v>
      </c>
      <c r="J17" s="81">
        <v>60</v>
      </c>
      <c r="K17" s="81">
        <f>C17+J17</f>
        <v>90</v>
      </c>
      <c r="L17" s="81">
        <f>K17/30</f>
        <v>3</v>
      </c>
      <c r="M17" s="81">
        <f>C17/30</f>
        <v>1</v>
      </c>
      <c r="N17" s="81">
        <f>J17/30</f>
        <v>2</v>
      </c>
      <c r="O17" s="84" t="s">
        <v>15</v>
      </c>
    </row>
    <row r="18" spans="1:15" ht="14.25" customHeight="1">
      <c r="A18" s="13">
        <v>2</v>
      </c>
      <c r="B18" s="80" t="s">
        <v>41</v>
      </c>
      <c r="C18" s="81">
        <v>30</v>
      </c>
      <c r="D18" s="81">
        <v>3</v>
      </c>
      <c r="E18" s="81">
        <v>3</v>
      </c>
      <c r="F18" s="81">
        <v>24</v>
      </c>
      <c r="G18" s="81">
        <v>10</v>
      </c>
      <c r="H18" s="81">
        <v>25</v>
      </c>
      <c r="I18" s="81">
        <v>25</v>
      </c>
      <c r="J18" s="81">
        <v>60</v>
      </c>
      <c r="K18" s="81">
        <f>C18+J18</f>
        <v>90</v>
      </c>
      <c r="L18" s="81">
        <f>K18/30</f>
        <v>3</v>
      </c>
      <c r="M18" s="81">
        <f>C18/30</f>
        <v>1</v>
      </c>
      <c r="N18" s="81">
        <f>J18/30</f>
        <v>2</v>
      </c>
      <c r="O18" s="84" t="s">
        <v>15</v>
      </c>
    </row>
    <row r="19" spans="1:15" ht="42" customHeight="1">
      <c r="A19" s="28"/>
      <c r="B19" s="75" t="s">
        <v>74</v>
      </c>
      <c r="C19" s="76">
        <f>C17</f>
        <v>30</v>
      </c>
      <c r="D19" s="76">
        <f aca="true" t="shared" si="2" ref="D19:N19">D17</f>
        <v>3</v>
      </c>
      <c r="E19" s="76">
        <f t="shared" si="2"/>
        <v>3</v>
      </c>
      <c r="F19" s="76">
        <f t="shared" si="2"/>
        <v>24</v>
      </c>
      <c r="G19" s="76">
        <f t="shared" si="2"/>
        <v>10</v>
      </c>
      <c r="H19" s="76">
        <f t="shared" si="2"/>
        <v>25</v>
      </c>
      <c r="I19" s="76">
        <f t="shared" si="2"/>
        <v>25</v>
      </c>
      <c r="J19" s="76">
        <f t="shared" si="2"/>
        <v>60</v>
      </c>
      <c r="K19" s="76">
        <f t="shared" si="2"/>
        <v>90</v>
      </c>
      <c r="L19" s="76">
        <f t="shared" si="2"/>
        <v>3</v>
      </c>
      <c r="M19" s="76">
        <f t="shared" si="2"/>
        <v>1</v>
      </c>
      <c r="N19" s="76">
        <f t="shared" si="2"/>
        <v>2</v>
      </c>
      <c r="O19" s="78"/>
    </row>
    <row r="20" spans="1:15" ht="15.75" customHeight="1">
      <c r="A20" s="17"/>
      <c r="B20" s="74" t="s">
        <v>16</v>
      </c>
      <c r="C20" s="74">
        <f aca="true" t="shared" si="3" ref="C20:N20">C10+C15+C19</f>
        <v>255</v>
      </c>
      <c r="D20" s="74">
        <f t="shared" si="3"/>
        <v>27</v>
      </c>
      <c r="E20" s="74">
        <f t="shared" si="3"/>
        <v>24</v>
      </c>
      <c r="F20" s="74">
        <f t="shared" si="3"/>
        <v>204</v>
      </c>
      <c r="G20" s="74">
        <f t="shared" si="3"/>
        <v>50</v>
      </c>
      <c r="H20" s="74">
        <f t="shared" si="3"/>
        <v>170</v>
      </c>
      <c r="I20" s="74">
        <f t="shared" si="3"/>
        <v>425</v>
      </c>
      <c r="J20" s="74">
        <f t="shared" si="3"/>
        <v>645</v>
      </c>
      <c r="K20" s="74">
        <f t="shared" si="3"/>
        <v>900</v>
      </c>
      <c r="L20" s="74">
        <f t="shared" si="3"/>
        <v>30</v>
      </c>
      <c r="M20" s="74">
        <f t="shared" si="3"/>
        <v>8.5</v>
      </c>
      <c r="N20" s="74">
        <f t="shared" si="3"/>
        <v>21.5</v>
      </c>
      <c r="O20" s="85"/>
    </row>
    <row r="21" spans="1:15" ht="19.5" customHeight="1">
      <c r="A21" s="85"/>
      <c r="B21" s="86" t="s">
        <v>53</v>
      </c>
      <c r="C21" s="161" t="s">
        <v>54</v>
      </c>
      <c r="D21" s="160"/>
      <c r="E21" s="160"/>
      <c r="F21" s="160"/>
      <c r="G21" s="161" t="s">
        <v>55</v>
      </c>
      <c r="H21" s="160"/>
      <c r="I21" s="160"/>
      <c r="J21" s="160"/>
      <c r="K21" s="87" t="s">
        <v>56</v>
      </c>
      <c r="L21" s="159" t="s">
        <v>57</v>
      </c>
      <c r="M21" s="160"/>
      <c r="N21" s="160"/>
      <c r="O21" s="86" t="s">
        <v>58</v>
      </c>
    </row>
    <row r="22" spans="1:15" ht="15.75" customHeight="1">
      <c r="A22" s="85"/>
      <c r="B22" s="86" t="s">
        <v>59</v>
      </c>
      <c r="C22" s="152" t="s">
        <v>122</v>
      </c>
      <c r="D22" s="153"/>
      <c r="E22" s="153"/>
      <c r="F22" s="154"/>
      <c r="G22" s="152" t="s">
        <v>60</v>
      </c>
      <c r="H22" s="153"/>
      <c r="I22" s="153"/>
      <c r="J22" s="154"/>
      <c r="K22" s="86" t="s">
        <v>61</v>
      </c>
      <c r="L22" s="146" t="s">
        <v>62</v>
      </c>
      <c r="M22" s="147"/>
      <c r="N22" s="155"/>
      <c r="O22" s="86" t="s">
        <v>63</v>
      </c>
    </row>
    <row r="23" spans="1:15" ht="24" customHeight="1">
      <c r="A23" s="150"/>
      <c r="B23" s="142"/>
      <c r="C23" s="144" t="s">
        <v>0</v>
      </c>
      <c r="D23" s="146" t="s">
        <v>1</v>
      </c>
      <c r="E23" s="147"/>
      <c r="F23" s="148" t="s">
        <v>2</v>
      </c>
      <c r="G23" s="148" t="s">
        <v>3</v>
      </c>
      <c r="H23" s="148" t="s">
        <v>4</v>
      </c>
      <c r="I23" s="144" t="s">
        <v>5</v>
      </c>
      <c r="J23" s="144" t="s">
        <v>6</v>
      </c>
      <c r="K23" s="142"/>
      <c r="L23" s="142" t="s">
        <v>7</v>
      </c>
      <c r="M23" s="142" t="s">
        <v>8</v>
      </c>
      <c r="N23" s="142" t="s">
        <v>9</v>
      </c>
      <c r="O23" s="142"/>
    </row>
    <row r="24" spans="1:15" ht="18" customHeight="1">
      <c r="A24" s="151"/>
      <c r="B24" s="143"/>
      <c r="C24" s="143"/>
      <c r="D24" s="87" t="s">
        <v>10</v>
      </c>
      <c r="E24" s="88" t="s">
        <v>11</v>
      </c>
      <c r="F24" s="149"/>
      <c r="G24" s="149"/>
      <c r="H24" s="149"/>
      <c r="I24" s="145"/>
      <c r="J24" s="145"/>
      <c r="K24" s="143"/>
      <c r="L24" s="143"/>
      <c r="M24" s="143"/>
      <c r="N24" s="143"/>
      <c r="O24" s="143"/>
    </row>
    <row r="25" spans="1:15" ht="11.25">
      <c r="A25" s="156" t="s">
        <v>103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8"/>
    </row>
    <row r="26" spans="1:15" ht="33" customHeight="1">
      <c r="A26" s="92" t="s">
        <v>13</v>
      </c>
      <c r="B26" s="74" t="s">
        <v>14</v>
      </c>
      <c r="C26" s="74"/>
      <c r="D26" s="93"/>
      <c r="E26" s="93"/>
      <c r="F26" s="68"/>
      <c r="G26" s="94"/>
      <c r="H26" s="94"/>
      <c r="I26" s="93"/>
      <c r="J26" s="93"/>
      <c r="K26" s="93"/>
      <c r="L26" s="93"/>
      <c r="M26" s="93"/>
      <c r="N26" s="95"/>
      <c r="O26" s="96"/>
    </row>
    <row r="27" spans="1:15" ht="11.25">
      <c r="A27" s="90">
        <v>1</v>
      </c>
      <c r="B27" s="97" t="s">
        <v>42</v>
      </c>
      <c r="C27" s="68">
        <v>60</v>
      </c>
      <c r="D27" s="68">
        <v>6</v>
      </c>
      <c r="E27" s="69">
        <v>6</v>
      </c>
      <c r="F27" s="68">
        <v>48</v>
      </c>
      <c r="G27" s="69">
        <v>10</v>
      </c>
      <c r="H27" s="69">
        <v>40</v>
      </c>
      <c r="I27" s="68">
        <v>40</v>
      </c>
      <c r="J27" s="68">
        <v>90</v>
      </c>
      <c r="K27" s="68">
        <f>C27+J27</f>
        <v>150</v>
      </c>
      <c r="L27" s="68">
        <f>K27/30</f>
        <v>5</v>
      </c>
      <c r="M27" s="70">
        <f>C27/30</f>
        <v>2</v>
      </c>
      <c r="N27" s="71">
        <f>J27/30</f>
        <v>3</v>
      </c>
      <c r="O27" s="72" t="s">
        <v>15</v>
      </c>
    </row>
    <row r="28" spans="1:15" ht="21">
      <c r="A28" s="90">
        <v>2</v>
      </c>
      <c r="B28" s="67" t="s">
        <v>120</v>
      </c>
      <c r="C28" s="90">
        <v>60</v>
      </c>
      <c r="D28" s="68">
        <v>6</v>
      </c>
      <c r="E28" s="68">
        <v>6</v>
      </c>
      <c r="F28" s="68">
        <v>48</v>
      </c>
      <c r="G28" s="98">
        <v>10</v>
      </c>
      <c r="H28" s="98">
        <v>40</v>
      </c>
      <c r="I28" s="90">
        <v>70</v>
      </c>
      <c r="J28" s="90">
        <v>120</v>
      </c>
      <c r="K28" s="90">
        <f>C28+J28</f>
        <v>180</v>
      </c>
      <c r="L28" s="90">
        <f>K28/30</f>
        <v>6</v>
      </c>
      <c r="M28" s="99">
        <f>C28/30</f>
        <v>2</v>
      </c>
      <c r="N28" s="100">
        <f>J28/30</f>
        <v>4</v>
      </c>
      <c r="O28" s="72" t="s">
        <v>15</v>
      </c>
    </row>
    <row r="29" spans="1:15" ht="13.5" customHeight="1">
      <c r="A29" s="68">
        <v>3</v>
      </c>
      <c r="B29" s="67" t="s">
        <v>82</v>
      </c>
      <c r="C29" s="68">
        <v>75</v>
      </c>
      <c r="D29" s="68">
        <v>9</v>
      </c>
      <c r="E29" s="68">
        <v>6</v>
      </c>
      <c r="F29" s="68">
        <v>60</v>
      </c>
      <c r="G29" s="69">
        <v>10</v>
      </c>
      <c r="H29" s="69">
        <v>40</v>
      </c>
      <c r="I29" s="68">
        <v>85</v>
      </c>
      <c r="J29" s="90">
        <v>135</v>
      </c>
      <c r="K29" s="90">
        <f>C29+J29</f>
        <v>210</v>
      </c>
      <c r="L29" s="90">
        <f>K29/30</f>
        <v>7</v>
      </c>
      <c r="M29" s="99">
        <f>C29/30</f>
        <v>2.5</v>
      </c>
      <c r="N29" s="100">
        <f>J29/30</f>
        <v>4.5</v>
      </c>
      <c r="O29" s="72" t="s">
        <v>15</v>
      </c>
    </row>
    <row r="30" spans="1:15" ht="28.5" customHeight="1">
      <c r="A30" s="101"/>
      <c r="B30" s="74" t="s">
        <v>64</v>
      </c>
      <c r="C30" s="76">
        <f aca="true" t="shared" si="4" ref="C30:N30">SUM(C27:C29)</f>
        <v>195</v>
      </c>
      <c r="D30" s="76">
        <f t="shared" si="4"/>
        <v>21</v>
      </c>
      <c r="E30" s="76">
        <f t="shared" si="4"/>
        <v>18</v>
      </c>
      <c r="F30" s="76">
        <f t="shared" si="4"/>
        <v>156</v>
      </c>
      <c r="G30" s="77">
        <f t="shared" si="4"/>
        <v>30</v>
      </c>
      <c r="H30" s="77">
        <f t="shared" si="4"/>
        <v>120</v>
      </c>
      <c r="I30" s="77">
        <f t="shared" si="4"/>
        <v>195</v>
      </c>
      <c r="J30" s="77">
        <f t="shared" si="4"/>
        <v>345</v>
      </c>
      <c r="K30" s="77">
        <f t="shared" si="4"/>
        <v>540</v>
      </c>
      <c r="L30" s="77">
        <f t="shared" si="4"/>
        <v>18</v>
      </c>
      <c r="M30" s="77">
        <f t="shared" si="4"/>
        <v>6.5</v>
      </c>
      <c r="N30" s="77">
        <f t="shared" si="4"/>
        <v>11.5</v>
      </c>
      <c r="O30" s="78"/>
    </row>
    <row r="31" spans="1:15" ht="20.25" customHeight="1">
      <c r="A31" s="102" t="s">
        <v>68</v>
      </c>
      <c r="B31" s="75" t="s">
        <v>110</v>
      </c>
      <c r="C31" s="76"/>
      <c r="D31" s="76"/>
      <c r="E31" s="76"/>
      <c r="F31" s="76"/>
      <c r="G31" s="77"/>
      <c r="H31" s="77"/>
      <c r="I31" s="77"/>
      <c r="J31" s="77"/>
      <c r="K31" s="77"/>
      <c r="L31" s="77"/>
      <c r="M31" s="77"/>
      <c r="N31" s="77"/>
      <c r="O31" s="78"/>
    </row>
    <row r="32" spans="1:15" ht="26.25" customHeight="1">
      <c r="A32" s="89">
        <v>1</v>
      </c>
      <c r="B32" s="80" t="s">
        <v>83</v>
      </c>
      <c r="C32" s="81">
        <v>45</v>
      </c>
      <c r="D32" s="81">
        <v>6</v>
      </c>
      <c r="E32" s="81">
        <v>3</v>
      </c>
      <c r="F32" s="81">
        <v>36</v>
      </c>
      <c r="G32" s="82">
        <v>10</v>
      </c>
      <c r="H32" s="82">
        <v>25</v>
      </c>
      <c r="I32" s="82">
        <v>40</v>
      </c>
      <c r="J32" s="82">
        <v>75</v>
      </c>
      <c r="K32" s="82">
        <f>C32+J32</f>
        <v>120</v>
      </c>
      <c r="L32" s="82">
        <f>K32/30</f>
        <v>4</v>
      </c>
      <c r="M32" s="82">
        <f>C32/30</f>
        <v>1.5</v>
      </c>
      <c r="N32" s="82">
        <f>J32/30</f>
        <v>2.5</v>
      </c>
      <c r="O32" s="72" t="s">
        <v>15</v>
      </c>
    </row>
    <row r="33" spans="1:15" ht="23.25" customHeight="1">
      <c r="A33" s="89">
        <v>2</v>
      </c>
      <c r="B33" s="80" t="s">
        <v>111</v>
      </c>
      <c r="C33" s="81">
        <v>45</v>
      </c>
      <c r="D33" s="81">
        <v>6</v>
      </c>
      <c r="E33" s="81">
        <v>3</v>
      </c>
      <c r="F33" s="81">
        <v>36</v>
      </c>
      <c r="G33" s="82">
        <v>10</v>
      </c>
      <c r="H33" s="82">
        <v>25</v>
      </c>
      <c r="I33" s="82">
        <v>40</v>
      </c>
      <c r="J33" s="82">
        <v>75</v>
      </c>
      <c r="K33" s="82">
        <v>120</v>
      </c>
      <c r="L33" s="82">
        <v>4</v>
      </c>
      <c r="M33" s="82">
        <v>1.5</v>
      </c>
      <c r="N33" s="82">
        <v>2.5</v>
      </c>
      <c r="O33" s="72" t="s">
        <v>15</v>
      </c>
    </row>
    <row r="34" spans="1:15" ht="13.5" customHeight="1">
      <c r="A34" s="89">
        <v>2</v>
      </c>
      <c r="B34" s="103" t="s">
        <v>84</v>
      </c>
      <c r="C34" s="81">
        <v>45</v>
      </c>
      <c r="D34" s="81">
        <v>6</v>
      </c>
      <c r="E34" s="81">
        <v>3</v>
      </c>
      <c r="F34" s="81">
        <v>36</v>
      </c>
      <c r="G34" s="82">
        <v>10</v>
      </c>
      <c r="H34" s="82">
        <v>25</v>
      </c>
      <c r="I34" s="82">
        <v>40</v>
      </c>
      <c r="J34" s="82">
        <v>75</v>
      </c>
      <c r="K34" s="82">
        <f>C34+J34</f>
        <v>120</v>
      </c>
      <c r="L34" s="82">
        <f>K34/30</f>
        <v>4</v>
      </c>
      <c r="M34" s="82">
        <f>C34/30</f>
        <v>1.5</v>
      </c>
      <c r="N34" s="82">
        <f>J34/30</f>
        <v>2.5</v>
      </c>
      <c r="O34" s="72" t="s">
        <v>15</v>
      </c>
    </row>
    <row r="35" spans="1:15" ht="36">
      <c r="A35" s="101"/>
      <c r="B35" s="75" t="s">
        <v>69</v>
      </c>
      <c r="C35" s="76">
        <f>C32</f>
        <v>45</v>
      </c>
      <c r="D35" s="76">
        <f aca="true" t="shared" si="5" ref="D35:N35">D32</f>
        <v>6</v>
      </c>
      <c r="E35" s="76">
        <f t="shared" si="5"/>
        <v>3</v>
      </c>
      <c r="F35" s="76">
        <f t="shared" si="5"/>
        <v>36</v>
      </c>
      <c r="G35" s="76">
        <f t="shared" si="5"/>
        <v>10</v>
      </c>
      <c r="H35" s="76">
        <f t="shared" si="5"/>
        <v>25</v>
      </c>
      <c r="I35" s="76">
        <f t="shared" si="5"/>
        <v>40</v>
      </c>
      <c r="J35" s="76">
        <f t="shared" si="5"/>
        <v>75</v>
      </c>
      <c r="K35" s="76">
        <f t="shared" si="5"/>
        <v>120</v>
      </c>
      <c r="L35" s="76">
        <f t="shared" si="5"/>
        <v>4</v>
      </c>
      <c r="M35" s="76">
        <f t="shared" si="5"/>
        <v>1.5</v>
      </c>
      <c r="N35" s="76">
        <f t="shared" si="5"/>
        <v>2.5</v>
      </c>
      <c r="O35" s="78"/>
    </row>
    <row r="36" spans="1:15" ht="27.75" customHeight="1">
      <c r="A36" s="102" t="s">
        <v>71</v>
      </c>
      <c r="B36" s="75" t="s">
        <v>112</v>
      </c>
      <c r="C36" s="76"/>
      <c r="D36" s="76"/>
      <c r="E36" s="76"/>
      <c r="F36" s="76"/>
      <c r="G36" s="77"/>
      <c r="H36" s="77"/>
      <c r="I36" s="77"/>
      <c r="J36" s="77"/>
      <c r="K36" s="77"/>
      <c r="L36" s="77"/>
      <c r="M36" s="77"/>
      <c r="N36" s="77"/>
      <c r="O36" s="78"/>
    </row>
    <row r="37" spans="1:15" ht="21">
      <c r="A37" s="101">
        <v>1</v>
      </c>
      <c r="B37" s="104" t="s">
        <v>85</v>
      </c>
      <c r="C37" s="81">
        <v>30</v>
      </c>
      <c r="D37" s="81">
        <v>3</v>
      </c>
      <c r="E37" s="81">
        <v>3</v>
      </c>
      <c r="F37" s="81">
        <v>24</v>
      </c>
      <c r="G37" s="82">
        <v>10</v>
      </c>
      <c r="H37" s="82">
        <v>25</v>
      </c>
      <c r="I37" s="82">
        <v>25</v>
      </c>
      <c r="J37" s="82">
        <v>60</v>
      </c>
      <c r="K37" s="82">
        <f>C37+J37</f>
        <v>90</v>
      </c>
      <c r="L37" s="82">
        <f>K37/30</f>
        <v>3</v>
      </c>
      <c r="M37" s="82">
        <f>C37/30</f>
        <v>1</v>
      </c>
      <c r="N37" s="82">
        <f>J37/30</f>
        <v>2</v>
      </c>
      <c r="O37" s="84" t="s">
        <v>15</v>
      </c>
    </row>
    <row r="38" spans="1:15" ht="21">
      <c r="A38" s="101">
        <v>2</v>
      </c>
      <c r="B38" s="83" t="s">
        <v>86</v>
      </c>
      <c r="C38" s="81">
        <v>30</v>
      </c>
      <c r="D38" s="81">
        <v>3</v>
      </c>
      <c r="E38" s="81">
        <v>3</v>
      </c>
      <c r="F38" s="81">
        <v>24</v>
      </c>
      <c r="G38" s="82">
        <v>10</v>
      </c>
      <c r="H38" s="82">
        <v>25</v>
      </c>
      <c r="I38" s="82">
        <v>25</v>
      </c>
      <c r="J38" s="82">
        <v>60</v>
      </c>
      <c r="K38" s="82">
        <f>C38+J38</f>
        <v>90</v>
      </c>
      <c r="L38" s="82">
        <f>K38/30</f>
        <v>3</v>
      </c>
      <c r="M38" s="82">
        <f>C38/30</f>
        <v>1</v>
      </c>
      <c r="N38" s="82">
        <f>J38/30</f>
        <v>2</v>
      </c>
      <c r="O38" s="84" t="s">
        <v>15</v>
      </c>
    </row>
    <row r="39" spans="1:15" ht="36">
      <c r="A39" s="101"/>
      <c r="B39" s="75" t="s">
        <v>74</v>
      </c>
      <c r="C39" s="76">
        <f>C37</f>
        <v>30</v>
      </c>
      <c r="D39" s="76">
        <f aca="true" t="shared" si="6" ref="D39:N39">D37</f>
        <v>3</v>
      </c>
      <c r="E39" s="76">
        <f t="shared" si="6"/>
        <v>3</v>
      </c>
      <c r="F39" s="76">
        <f t="shared" si="6"/>
        <v>24</v>
      </c>
      <c r="G39" s="76">
        <f t="shared" si="6"/>
        <v>10</v>
      </c>
      <c r="H39" s="76">
        <f t="shared" si="6"/>
        <v>25</v>
      </c>
      <c r="I39" s="76">
        <f t="shared" si="6"/>
        <v>25</v>
      </c>
      <c r="J39" s="76">
        <f t="shared" si="6"/>
        <v>60</v>
      </c>
      <c r="K39" s="76">
        <f t="shared" si="6"/>
        <v>90</v>
      </c>
      <c r="L39" s="76">
        <f t="shared" si="6"/>
        <v>3</v>
      </c>
      <c r="M39" s="76">
        <f t="shared" si="6"/>
        <v>1</v>
      </c>
      <c r="N39" s="76">
        <f t="shared" si="6"/>
        <v>2</v>
      </c>
      <c r="O39" s="84"/>
    </row>
    <row r="40" spans="1:15" ht="18">
      <c r="A40" s="101"/>
      <c r="B40" s="75" t="s">
        <v>43</v>
      </c>
      <c r="C40" s="76"/>
      <c r="D40" s="76"/>
      <c r="E40" s="76"/>
      <c r="F40" s="76"/>
      <c r="G40" s="76"/>
      <c r="H40" s="76"/>
      <c r="I40" s="76"/>
      <c r="J40" s="76">
        <v>150</v>
      </c>
      <c r="K40" s="76">
        <v>150</v>
      </c>
      <c r="L40" s="76">
        <f>K40/30</f>
        <v>5</v>
      </c>
      <c r="M40" s="76"/>
      <c r="N40" s="76">
        <f>J40/30</f>
        <v>5</v>
      </c>
      <c r="O40" s="78"/>
    </row>
    <row r="41" spans="1:15" ht="11.25">
      <c r="A41" s="101"/>
      <c r="B41" s="75" t="s">
        <v>18</v>
      </c>
      <c r="C41" s="74">
        <f aca="true" t="shared" si="7" ref="C41:I41">C30+C35+C39</f>
        <v>270</v>
      </c>
      <c r="D41" s="74">
        <f t="shared" si="7"/>
        <v>30</v>
      </c>
      <c r="E41" s="74">
        <f t="shared" si="7"/>
        <v>24</v>
      </c>
      <c r="F41" s="74">
        <f t="shared" si="7"/>
        <v>216</v>
      </c>
      <c r="G41" s="74">
        <f t="shared" si="7"/>
        <v>50</v>
      </c>
      <c r="H41" s="74">
        <f t="shared" si="7"/>
        <v>170</v>
      </c>
      <c r="I41" s="74">
        <f t="shared" si="7"/>
        <v>260</v>
      </c>
      <c r="J41" s="74">
        <f>J30+J35+J39+J40</f>
        <v>630</v>
      </c>
      <c r="K41" s="74">
        <f>K30+K35+K39+K40</f>
        <v>900</v>
      </c>
      <c r="L41" s="74">
        <f>L30+L35+L39+L40</f>
        <v>30</v>
      </c>
      <c r="M41" s="74">
        <f>M30+M35+M39</f>
        <v>9</v>
      </c>
      <c r="N41" s="74">
        <f>N30+N35+N39+N40</f>
        <v>21</v>
      </c>
      <c r="O41" s="105"/>
    </row>
    <row r="42" spans="1:15" ht="12" thickBot="1">
      <c r="A42" s="106"/>
      <c r="B42" s="107" t="s">
        <v>21</v>
      </c>
      <c r="C42" s="108">
        <f aca="true" t="shared" si="8" ref="C42:N42">C20+C41</f>
        <v>525</v>
      </c>
      <c r="D42" s="108">
        <f t="shared" si="8"/>
        <v>57</v>
      </c>
      <c r="E42" s="108">
        <f t="shared" si="8"/>
        <v>48</v>
      </c>
      <c r="F42" s="108">
        <f t="shared" si="8"/>
        <v>420</v>
      </c>
      <c r="G42" s="109">
        <f t="shared" si="8"/>
        <v>100</v>
      </c>
      <c r="H42" s="109">
        <f t="shared" si="8"/>
        <v>340</v>
      </c>
      <c r="I42" s="109">
        <f t="shared" si="8"/>
        <v>685</v>
      </c>
      <c r="J42" s="109">
        <f t="shared" si="8"/>
        <v>1275</v>
      </c>
      <c r="K42" s="109">
        <f t="shared" si="8"/>
        <v>1800</v>
      </c>
      <c r="L42" s="109">
        <f t="shared" si="8"/>
        <v>60</v>
      </c>
      <c r="M42" s="109">
        <f t="shared" si="8"/>
        <v>17.5</v>
      </c>
      <c r="N42" s="109">
        <f t="shared" si="8"/>
        <v>42.5</v>
      </c>
      <c r="O42" s="110"/>
    </row>
    <row r="43" spans="1:15" ht="11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1.25">
      <c r="A44" s="73"/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3"/>
      <c r="N44" s="113"/>
      <c r="O44" s="112"/>
    </row>
    <row r="45" spans="1:15" ht="11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</sheetData>
  <sheetProtection/>
  <mergeCells count="42">
    <mergeCell ref="K3:K4"/>
    <mergeCell ref="C21:F21"/>
    <mergeCell ref="C3:C4"/>
    <mergeCell ref="D3:E3"/>
    <mergeCell ref="F3:F4"/>
    <mergeCell ref="G3:G4"/>
    <mergeCell ref="H3:H4"/>
    <mergeCell ref="G21:J21"/>
    <mergeCell ref="A25:O25"/>
    <mergeCell ref="L3:L4"/>
    <mergeCell ref="M3:M4"/>
    <mergeCell ref="N3:N4"/>
    <mergeCell ref="O3:O4"/>
    <mergeCell ref="A5:O5"/>
    <mergeCell ref="A3:A4"/>
    <mergeCell ref="B3:B4"/>
    <mergeCell ref="I3:I4"/>
    <mergeCell ref="L21:N21"/>
    <mergeCell ref="C22:F22"/>
    <mergeCell ref="G22:J22"/>
    <mergeCell ref="L22:N22"/>
    <mergeCell ref="L1:N1"/>
    <mergeCell ref="C2:F2"/>
    <mergeCell ref="G2:J2"/>
    <mergeCell ref="L2:N2"/>
    <mergeCell ref="C1:F1"/>
    <mergeCell ref="G1:J1"/>
    <mergeCell ref="J3:J4"/>
    <mergeCell ref="D23:E23"/>
    <mergeCell ref="F23:F24"/>
    <mergeCell ref="G23:G24"/>
    <mergeCell ref="H23:H24"/>
    <mergeCell ref="A23:A24"/>
    <mergeCell ref="B23:B24"/>
    <mergeCell ref="C23:C24"/>
    <mergeCell ref="M23:M24"/>
    <mergeCell ref="N23:N24"/>
    <mergeCell ref="O23:O24"/>
    <mergeCell ref="I23:I24"/>
    <mergeCell ref="J23:J24"/>
    <mergeCell ref="K23:K24"/>
    <mergeCell ref="L23:L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3.421875" style="14" customWidth="1"/>
    <col min="2" max="2" width="17.28125" style="14" customWidth="1"/>
    <col min="3" max="3" width="6.8515625" style="14" customWidth="1"/>
    <col min="4" max="4" width="8.28125" style="14" customWidth="1"/>
    <col min="5" max="5" width="8.57421875" style="14" customWidth="1"/>
    <col min="6" max="6" width="5.7109375" style="14" customWidth="1"/>
    <col min="7" max="7" width="6.421875" style="14" customWidth="1"/>
    <col min="8" max="8" width="6.7109375" style="14" customWidth="1"/>
    <col min="9" max="9" width="7.28125" style="14" customWidth="1"/>
    <col min="10" max="10" width="8.00390625" style="14" customWidth="1"/>
    <col min="11" max="11" width="8.28125" style="14" customWidth="1"/>
    <col min="12" max="12" width="6.57421875" style="14" customWidth="1"/>
    <col min="13" max="13" width="7.28125" style="14" customWidth="1"/>
    <col min="14" max="14" width="7.7109375" style="14" customWidth="1"/>
    <col min="15" max="15" width="7.421875" style="14" customWidth="1"/>
    <col min="16" max="16384" width="9.140625" style="14" customWidth="1"/>
  </cols>
  <sheetData>
    <row r="1" spans="1:15" ht="21">
      <c r="A1" s="89"/>
      <c r="B1" s="114" t="s">
        <v>53</v>
      </c>
      <c r="C1" s="152" t="s">
        <v>54</v>
      </c>
      <c r="D1" s="163"/>
      <c r="E1" s="163"/>
      <c r="F1" s="164"/>
      <c r="G1" s="152" t="s">
        <v>55</v>
      </c>
      <c r="H1" s="163"/>
      <c r="I1" s="163"/>
      <c r="J1" s="164"/>
      <c r="K1" s="91" t="s">
        <v>56</v>
      </c>
      <c r="L1" s="146" t="s">
        <v>57</v>
      </c>
      <c r="M1" s="163"/>
      <c r="N1" s="164"/>
      <c r="O1" s="115" t="s">
        <v>58</v>
      </c>
    </row>
    <row r="2" spans="1:15" ht="11.25">
      <c r="A2" s="85"/>
      <c r="B2" s="86" t="s">
        <v>59</v>
      </c>
      <c r="C2" s="152" t="s">
        <v>122</v>
      </c>
      <c r="D2" s="153"/>
      <c r="E2" s="153"/>
      <c r="F2" s="154"/>
      <c r="G2" s="152" t="s">
        <v>60</v>
      </c>
      <c r="H2" s="153"/>
      <c r="I2" s="153"/>
      <c r="J2" s="154"/>
      <c r="K2" s="86" t="s">
        <v>61</v>
      </c>
      <c r="L2" s="146" t="s">
        <v>62</v>
      </c>
      <c r="M2" s="147"/>
      <c r="N2" s="155"/>
      <c r="O2" s="86" t="s">
        <v>63</v>
      </c>
    </row>
    <row r="3" spans="1:15" ht="19.5" customHeight="1">
      <c r="A3" s="150"/>
      <c r="B3" s="142"/>
      <c r="C3" s="144" t="s">
        <v>0</v>
      </c>
      <c r="D3" s="146" t="s">
        <v>1</v>
      </c>
      <c r="E3" s="147"/>
      <c r="F3" s="148" t="s">
        <v>2</v>
      </c>
      <c r="G3" s="148" t="s">
        <v>3</v>
      </c>
      <c r="H3" s="148" t="s">
        <v>4</v>
      </c>
      <c r="I3" s="144" t="s">
        <v>5</v>
      </c>
      <c r="J3" s="144" t="s">
        <v>6</v>
      </c>
      <c r="K3" s="142"/>
      <c r="L3" s="142" t="s">
        <v>7</v>
      </c>
      <c r="M3" s="142" t="s">
        <v>8</v>
      </c>
      <c r="N3" s="142" t="s">
        <v>9</v>
      </c>
      <c r="O3" s="142"/>
    </row>
    <row r="4" spans="1:15" ht="31.5">
      <c r="A4" s="151"/>
      <c r="B4" s="143"/>
      <c r="C4" s="143"/>
      <c r="D4" s="87" t="s">
        <v>10</v>
      </c>
      <c r="E4" s="88" t="s">
        <v>11</v>
      </c>
      <c r="F4" s="149"/>
      <c r="G4" s="149"/>
      <c r="H4" s="149"/>
      <c r="I4" s="145"/>
      <c r="J4" s="145"/>
      <c r="K4" s="143"/>
      <c r="L4" s="143"/>
      <c r="M4" s="143"/>
      <c r="N4" s="143"/>
      <c r="O4" s="143"/>
    </row>
    <row r="5" spans="1:15" ht="11.25">
      <c r="A5" s="156" t="s">
        <v>102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62"/>
    </row>
    <row r="6" spans="1:15" ht="11.25">
      <c r="A6" s="92" t="s">
        <v>13</v>
      </c>
      <c r="B6" s="74" t="s">
        <v>14</v>
      </c>
      <c r="C6" s="74"/>
      <c r="D6" s="93"/>
      <c r="E6" s="116"/>
      <c r="F6" s="85"/>
      <c r="G6" s="94"/>
      <c r="H6" s="94"/>
      <c r="I6" s="93"/>
      <c r="J6" s="93"/>
      <c r="K6" s="93"/>
      <c r="L6" s="93"/>
      <c r="M6" s="93"/>
      <c r="N6" s="95"/>
      <c r="O6" s="96"/>
    </row>
    <row r="7" spans="1:15" ht="21">
      <c r="A7" s="68">
        <v>1</v>
      </c>
      <c r="B7" s="97" t="s">
        <v>93</v>
      </c>
      <c r="C7" s="68">
        <v>60</v>
      </c>
      <c r="D7" s="68">
        <v>6</v>
      </c>
      <c r="E7" s="69">
        <v>6</v>
      </c>
      <c r="F7" s="68">
        <v>48</v>
      </c>
      <c r="G7" s="69">
        <v>10</v>
      </c>
      <c r="H7" s="69">
        <v>40</v>
      </c>
      <c r="I7" s="68">
        <v>130</v>
      </c>
      <c r="J7" s="68">
        <v>180</v>
      </c>
      <c r="K7" s="68">
        <f>C7+J7</f>
        <v>240</v>
      </c>
      <c r="L7" s="68">
        <v>8</v>
      </c>
      <c r="M7" s="70">
        <f>C7/30</f>
        <v>2</v>
      </c>
      <c r="N7" s="71">
        <v>6</v>
      </c>
      <c r="O7" s="72" t="s">
        <v>15</v>
      </c>
    </row>
    <row r="8" spans="1:15" ht="21">
      <c r="A8" s="68">
        <v>2</v>
      </c>
      <c r="B8" s="67" t="s">
        <v>39</v>
      </c>
      <c r="C8" s="90">
        <v>60</v>
      </c>
      <c r="D8" s="68">
        <v>6</v>
      </c>
      <c r="E8" s="68">
        <v>6</v>
      </c>
      <c r="F8" s="68">
        <v>48</v>
      </c>
      <c r="G8" s="98">
        <v>10</v>
      </c>
      <c r="H8" s="98">
        <v>40</v>
      </c>
      <c r="I8" s="90">
        <v>130</v>
      </c>
      <c r="J8" s="90">
        <v>180</v>
      </c>
      <c r="K8" s="90">
        <f>C8+J8</f>
        <v>240</v>
      </c>
      <c r="L8" s="90">
        <f>K8/30</f>
        <v>8</v>
      </c>
      <c r="M8" s="99">
        <f>C8/30</f>
        <v>2</v>
      </c>
      <c r="N8" s="100">
        <f>J8/30</f>
        <v>6</v>
      </c>
      <c r="O8" s="72" t="s">
        <v>15</v>
      </c>
    </row>
    <row r="9" spans="1:15" ht="11.25">
      <c r="A9" s="68">
        <v>3</v>
      </c>
      <c r="B9" s="97" t="s">
        <v>94</v>
      </c>
      <c r="C9" s="68">
        <v>60</v>
      </c>
      <c r="D9" s="68">
        <v>6</v>
      </c>
      <c r="E9" s="69">
        <v>6</v>
      </c>
      <c r="F9" s="68">
        <v>48</v>
      </c>
      <c r="G9" s="69">
        <v>10</v>
      </c>
      <c r="H9" s="69">
        <v>40</v>
      </c>
      <c r="I9" s="68">
        <v>100</v>
      </c>
      <c r="J9" s="68">
        <v>150</v>
      </c>
      <c r="K9" s="68">
        <f>C9+J9</f>
        <v>210</v>
      </c>
      <c r="L9" s="68">
        <f>K9/30</f>
        <v>7</v>
      </c>
      <c r="M9" s="70">
        <f>C9/30</f>
        <v>2</v>
      </c>
      <c r="N9" s="71">
        <f>J9/30</f>
        <v>5</v>
      </c>
      <c r="O9" s="72" t="s">
        <v>15</v>
      </c>
    </row>
    <row r="10" spans="1:15" ht="36">
      <c r="A10" s="101"/>
      <c r="B10" s="74" t="s">
        <v>64</v>
      </c>
      <c r="C10" s="76">
        <f aca="true" t="shared" si="0" ref="C10:N10">SUM(C7:C9)</f>
        <v>180</v>
      </c>
      <c r="D10" s="76">
        <f t="shared" si="0"/>
        <v>18</v>
      </c>
      <c r="E10" s="76">
        <f t="shared" si="0"/>
        <v>18</v>
      </c>
      <c r="F10" s="76">
        <f t="shared" si="0"/>
        <v>144</v>
      </c>
      <c r="G10" s="77">
        <f t="shared" si="0"/>
        <v>30</v>
      </c>
      <c r="H10" s="77">
        <f t="shared" si="0"/>
        <v>120</v>
      </c>
      <c r="I10" s="77">
        <f t="shared" si="0"/>
        <v>360</v>
      </c>
      <c r="J10" s="77">
        <f t="shared" si="0"/>
        <v>510</v>
      </c>
      <c r="K10" s="77">
        <f t="shared" si="0"/>
        <v>690</v>
      </c>
      <c r="L10" s="77">
        <f t="shared" si="0"/>
        <v>23</v>
      </c>
      <c r="M10" s="77">
        <f t="shared" si="0"/>
        <v>6</v>
      </c>
      <c r="N10" s="77">
        <f t="shared" si="0"/>
        <v>17</v>
      </c>
      <c r="O10" s="78"/>
    </row>
    <row r="11" spans="1:15" ht="27">
      <c r="A11" s="102" t="s">
        <v>68</v>
      </c>
      <c r="B11" s="75" t="s">
        <v>113</v>
      </c>
      <c r="C11" s="76"/>
      <c r="D11" s="76"/>
      <c r="E11" s="76"/>
      <c r="F11" s="76"/>
      <c r="G11" s="77"/>
      <c r="H11" s="77"/>
      <c r="I11" s="77"/>
      <c r="J11" s="77"/>
      <c r="K11" s="77"/>
      <c r="L11" s="77"/>
      <c r="M11" s="77"/>
      <c r="N11" s="77"/>
      <c r="O11" s="78"/>
    </row>
    <row r="12" spans="1:15" ht="31.5">
      <c r="A12" s="89">
        <v>1</v>
      </c>
      <c r="B12" s="103" t="s">
        <v>95</v>
      </c>
      <c r="C12" s="81">
        <v>45</v>
      </c>
      <c r="D12" s="81">
        <v>6</v>
      </c>
      <c r="E12" s="81">
        <v>3</v>
      </c>
      <c r="F12" s="81">
        <v>36</v>
      </c>
      <c r="G12" s="82">
        <v>10</v>
      </c>
      <c r="H12" s="82">
        <v>25</v>
      </c>
      <c r="I12" s="82">
        <v>40</v>
      </c>
      <c r="J12" s="82">
        <v>75</v>
      </c>
      <c r="K12" s="82">
        <f>C12+J12</f>
        <v>120</v>
      </c>
      <c r="L12" s="82">
        <f>K12/30</f>
        <v>4</v>
      </c>
      <c r="M12" s="82">
        <f>C12/30</f>
        <v>1.5</v>
      </c>
      <c r="N12" s="82">
        <f>J12/30</f>
        <v>2.5</v>
      </c>
      <c r="O12" s="72" t="s">
        <v>15</v>
      </c>
    </row>
    <row r="13" spans="1:15" ht="11.25">
      <c r="A13" s="89">
        <v>2</v>
      </c>
      <c r="B13" s="80" t="s">
        <v>96</v>
      </c>
      <c r="C13" s="81">
        <v>45</v>
      </c>
      <c r="D13" s="81">
        <v>6</v>
      </c>
      <c r="E13" s="81">
        <v>3</v>
      </c>
      <c r="F13" s="81">
        <v>36</v>
      </c>
      <c r="G13" s="82">
        <v>10</v>
      </c>
      <c r="H13" s="82">
        <v>25</v>
      </c>
      <c r="I13" s="82">
        <v>40</v>
      </c>
      <c r="J13" s="82">
        <v>75</v>
      </c>
      <c r="K13" s="82">
        <f>C13+J13</f>
        <v>120</v>
      </c>
      <c r="L13" s="82">
        <f>K13/30</f>
        <v>4</v>
      </c>
      <c r="M13" s="82">
        <f>C13/30</f>
        <v>1.5</v>
      </c>
      <c r="N13" s="82">
        <f>J13/30</f>
        <v>2.5</v>
      </c>
      <c r="O13" s="72" t="s">
        <v>15</v>
      </c>
    </row>
    <row r="14" spans="1:15" ht="31.5">
      <c r="A14" s="89">
        <v>3</v>
      </c>
      <c r="B14" s="117" t="s">
        <v>97</v>
      </c>
      <c r="C14" s="81">
        <v>45</v>
      </c>
      <c r="D14" s="81">
        <v>6</v>
      </c>
      <c r="E14" s="81">
        <v>3</v>
      </c>
      <c r="F14" s="81">
        <v>36</v>
      </c>
      <c r="G14" s="82">
        <v>10</v>
      </c>
      <c r="H14" s="82">
        <v>25</v>
      </c>
      <c r="I14" s="82">
        <v>40</v>
      </c>
      <c r="J14" s="82">
        <v>75</v>
      </c>
      <c r="K14" s="82">
        <f>C14+J14</f>
        <v>120</v>
      </c>
      <c r="L14" s="82">
        <f>K14/30</f>
        <v>4</v>
      </c>
      <c r="M14" s="82">
        <f>C14/30</f>
        <v>1.5</v>
      </c>
      <c r="N14" s="82">
        <f>J14/30</f>
        <v>2.5</v>
      </c>
      <c r="O14" s="72" t="s">
        <v>15</v>
      </c>
    </row>
    <row r="15" spans="1:15" ht="27">
      <c r="A15" s="101"/>
      <c r="B15" s="75" t="s">
        <v>69</v>
      </c>
      <c r="C15" s="76">
        <f>C12</f>
        <v>45</v>
      </c>
      <c r="D15" s="76">
        <f aca="true" t="shared" si="1" ref="D15:N15">D12</f>
        <v>6</v>
      </c>
      <c r="E15" s="76">
        <f t="shared" si="1"/>
        <v>3</v>
      </c>
      <c r="F15" s="76">
        <f t="shared" si="1"/>
        <v>36</v>
      </c>
      <c r="G15" s="76">
        <f t="shared" si="1"/>
        <v>10</v>
      </c>
      <c r="H15" s="76">
        <f t="shared" si="1"/>
        <v>25</v>
      </c>
      <c r="I15" s="76">
        <f t="shared" si="1"/>
        <v>40</v>
      </c>
      <c r="J15" s="76">
        <f t="shared" si="1"/>
        <v>75</v>
      </c>
      <c r="K15" s="76">
        <f t="shared" si="1"/>
        <v>120</v>
      </c>
      <c r="L15" s="76">
        <f t="shared" si="1"/>
        <v>4</v>
      </c>
      <c r="M15" s="76">
        <f t="shared" si="1"/>
        <v>1.5</v>
      </c>
      <c r="N15" s="76">
        <f t="shared" si="1"/>
        <v>2.5</v>
      </c>
      <c r="O15" s="78"/>
    </row>
    <row r="16" spans="1:15" ht="27">
      <c r="A16" s="102" t="s">
        <v>71</v>
      </c>
      <c r="B16" s="75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8"/>
    </row>
    <row r="17" spans="1:15" ht="21">
      <c r="A17" s="101">
        <v>1</v>
      </c>
      <c r="B17" s="103" t="s">
        <v>98</v>
      </c>
      <c r="C17" s="81">
        <v>30</v>
      </c>
      <c r="D17" s="81">
        <v>3</v>
      </c>
      <c r="E17" s="81">
        <v>3</v>
      </c>
      <c r="F17" s="81">
        <v>24</v>
      </c>
      <c r="G17" s="81">
        <v>10</v>
      </c>
      <c r="H17" s="81">
        <v>25</v>
      </c>
      <c r="I17" s="81">
        <v>25</v>
      </c>
      <c r="J17" s="81">
        <v>60</v>
      </c>
      <c r="K17" s="81">
        <f>C17+J17</f>
        <v>90</v>
      </c>
      <c r="L17" s="81">
        <f>K17/30</f>
        <v>3</v>
      </c>
      <c r="M17" s="81">
        <f>C17/30</f>
        <v>1</v>
      </c>
      <c r="N17" s="81">
        <f>J17/30</f>
        <v>2</v>
      </c>
      <c r="O17" s="78" t="s">
        <v>15</v>
      </c>
    </row>
    <row r="18" spans="1:15" ht="31.5">
      <c r="A18" s="101">
        <v>2</v>
      </c>
      <c r="B18" s="103" t="s">
        <v>99</v>
      </c>
      <c r="C18" s="81">
        <v>30</v>
      </c>
      <c r="D18" s="81">
        <v>3</v>
      </c>
      <c r="E18" s="81">
        <v>3</v>
      </c>
      <c r="F18" s="81">
        <v>24</v>
      </c>
      <c r="G18" s="81">
        <v>10</v>
      </c>
      <c r="H18" s="81">
        <v>25</v>
      </c>
      <c r="I18" s="81">
        <v>25</v>
      </c>
      <c r="J18" s="81">
        <v>60</v>
      </c>
      <c r="K18" s="81">
        <f>C18+J18</f>
        <v>90</v>
      </c>
      <c r="L18" s="81">
        <f>K18/30</f>
        <v>3</v>
      </c>
      <c r="M18" s="81">
        <f>C18/30</f>
        <v>1</v>
      </c>
      <c r="N18" s="81">
        <f>J18/30</f>
        <v>2</v>
      </c>
      <c r="O18" s="78" t="s">
        <v>15</v>
      </c>
    </row>
    <row r="19" spans="1:15" ht="36">
      <c r="A19" s="101"/>
      <c r="B19" s="75" t="s">
        <v>74</v>
      </c>
      <c r="C19" s="76">
        <f>C17</f>
        <v>30</v>
      </c>
      <c r="D19" s="76">
        <f aca="true" t="shared" si="2" ref="D19:N19">D17</f>
        <v>3</v>
      </c>
      <c r="E19" s="76">
        <f t="shared" si="2"/>
        <v>3</v>
      </c>
      <c r="F19" s="76">
        <f t="shared" si="2"/>
        <v>24</v>
      </c>
      <c r="G19" s="76">
        <f t="shared" si="2"/>
        <v>10</v>
      </c>
      <c r="H19" s="76">
        <f t="shared" si="2"/>
        <v>25</v>
      </c>
      <c r="I19" s="76">
        <f t="shared" si="2"/>
        <v>25</v>
      </c>
      <c r="J19" s="76">
        <f t="shared" si="2"/>
        <v>60</v>
      </c>
      <c r="K19" s="76">
        <f t="shared" si="2"/>
        <v>90</v>
      </c>
      <c r="L19" s="76">
        <f t="shared" si="2"/>
        <v>3</v>
      </c>
      <c r="M19" s="76">
        <f t="shared" si="2"/>
        <v>1</v>
      </c>
      <c r="N19" s="76">
        <f t="shared" si="2"/>
        <v>2</v>
      </c>
      <c r="O19" s="78"/>
    </row>
    <row r="20" spans="1:15" ht="11.25">
      <c r="A20" s="93"/>
      <c r="B20" s="74" t="s">
        <v>16</v>
      </c>
      <c r="C20" s="74">
        <f aca="true" t="shared" si="3" ref="C20:N20">C10+C15+C19</f>
        <v>255</v>
      </c>
      <c r="D20" s="74">
        <f t="shared" si="3"/>
        <v>27</v>
      </c>
      <c r="E20" s="74">
        <f t="shared" si="3"/>
        <v>24</v>
      </c>
      <c r="F20" s="74">
        <f t="shared" si="3"/>
        <v>204</v>
      </c>
      <c r="G20" s="74">
        <f t="shared" si="3"/>
        <v>50</v>
      </c>
      <c r="H20" s="74">
        <f t="shared" si="3"/>
        <v>170</v>
      </c>
      <c r="I20" s="74">
        <f t="shared" si="3"/>
        <v>425</v>
      </c>
      <c r="J20" s="74">
        <f t="shared" si="3"/>
        <v>645</v>
      </c>
      <c r="K20" s="74">
        <f t="shared" si="3"/>
        <v>900</v>
      </c>
      <c r="L20" s="74">
        <f t="shared" si="3"/>
        <v>30</v>
      </c>
      <c r="M20" s="74">
        <f t="shared" si="3"/>
        <v>8.5</v>
      </c>
      <c r="N20" s="74">
        <f t="shared" si="3"/>
        <v>21.5</v>
      </c>
      <c r="O20" s="85"/>
    </row>
    <row r="21" spans="1:15" ht="33.75">
      <c r="A21" s="15"/>
      <c r="B21" s="4" t="s">
        <v>53</v>
      </c>
      <c r="C21" s="129" t="s">
        <v>54</v>
      </c>
      <c r="D21" s="130"/>
      <c r="E21" s="130"/>
      <c r="F21" s="130"/>
      <c r="G21" s="129" t="s">
        <v>55</v>
      </c>
      <c r="H21" s="130"/>
      <c r="I21" s="130"/>
      <c r="J21" s="130"/>
      <c r="K21" s="7" t="s">
        <v>56</v>
      </c>
      <c r="L21" s="137" t="s">
        <v>57</v>
      </c>
      <c r="M21" s="130"/>
      <c r="N21" s="130"/>
      <c r="O21" s="4" t="s">
        <v>58</v>
      </c>
    </row>
    <row r="22" spans="1:15" ht="11.25">
      <c r="A22" s="15"/>
      <c r="B22" s="4" t="s">
        <v>59</v>
      </c>
      <c r="C22" s="131" t="s">
        <v>122</v>
      </c>
      <c r="D22" s="138"/>
      <c r="E22" s="138"/>
      <c r="F22" s="139"/>
      <c r="G22" s="131" t="s">
        <v>60</v>
      </c>
      <c r="H22" s="138"/>
      <c r="I22" s="138"/>
      <c r="J22" s="139"/>
      <c r="K22" s="4" t="s">
        <v>61</v>
      </c>
      <c r="L22" s="123" t="s">
        <v>62</v>
      </c>
      <c r="M22" s="124"/>
      <c r="N22" s="140"/>
      <c r="O22" s="4" t="s">
        <v>63</v>
      </c>
    </row>
    <row r="23" spans="1:15" ht="11.25">
      <c r="A23" s="127"/>
      <c r="B23" s="119"/>
      <c r="C23" s="121" t="s">
        <v>0</v>
      </c>
      <c r="D23" s="123" t="s">
        <v>1</v>
      </c>
      <c r="E23" s="124"/>
      <c r="F23" s="125" t="s">
        <v>2</v>
      </c>
      <c r="G23" s="125" t="s">
        <v>3</v>
      </c>
      <c r="H23" s="125" t="s">
        <v>4</v>
      </c>
      <c r="I23" s="121" t="s">
        <v>5</v>
      </c>
      <c r="J23" s="121" t="s">
        <v>6</v>
      </c>
      <c r="K23" s="119"/>
      <c r="L23" s="119" t="s">
        <v>7</v>
      </c>
      <c r="M23" s="119" t="s">
        <v>8</v>
      </c>
      <c r="N23" s="119" t="s">
        <v>9</v>
      </c>
      <c r="O23" s="119"/>
    </row>
    <row r="24" spans="1:15" ht="33.75">
      <c r="A24" s="128"/>
      <c r="B24" s="120"/>
      <c r="C24" s="120"/>
      <c r="D24" s="7" t="s">
        <v>10</v>
      </c>
      <c r="E24" s="8" t="s">
        <v>11</v>
      </c>
      <c r="F24" s="126"/>
      <c r="G24" s="126"/>
      <c r="H24" s="126"/>
      <c r="I24" s="122"/>
      <c r="J24" s="122"/>
      <c r="K24" s="120"/>
      <c r="L24" s="120"/>
      <c r="M24" s="120"/>
      <c r="N24" s="120"/>
      <c r="O24" s="120"/>
    </row>
    <row r="25" spans="1:15" ht="11.25">
      <c r="A25" s="134" t="s">
        <v>101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41"/>
    </row>
    <row r="26" spans="1:15" ht="24.75" customHeight="1">
      <c r="A26" s="16" t="s">
        <v>13</v>
      </c>
      <c r="B26" s="9" t="s">
        <v>14</v>
      </c>
      <c r="C26" s="9"/>
      <c r="D26" s="17"/>
      <c r="E26" s="17"/>
      <c r="F26" s="22"/>
      <c r="G26" s="19"/>
      <c r="H26" s="19"/>
      <c r="I26" s="17"/>
      <c r="J26" s="17"/>
      <c r="K26" s="17"/>
      <c r="L26" s="17"/>
      <c r="M26" s="17"/>
      <c r="N26" s="20"/>
      <c r="O26" s="21"/>
    </row>
    <row r="27" spans="1:15" ht="22.5">
      <c r="A27" s="5">
        <v>1</v>
      </c>
      <c r="B27" s="53" t="s">
        <v>87</v>
      </c>
      <c r="C27" s="5">
        <v>60</v>
      </c>
      <c r="D27" s="22">
        <v>6</v>
      </c>
      <c r="E27" s="22">
        <v>6</v>
      </c>
      <c r="F27" s="22">
        <v>48</v>
      </c>
      <c r="G27" s="33">
        <v>10</v>
      </c>
      <c r="H27" s="33">
        <v>40</v>
      </c>
      <c r="I27" s="5">
        <v>40</v>
      </c>
      <c r="J27" s="5">
        <v>90</v>
      </c>
      <c r="K27" s="5">
        <f>C27+J27</f>
        <v>150</v>
      </c>
      <c r="L27" s="5">
        <f>K27/30</f>
        <v>5</v>
      </c>
      <c r="M27" s="35">
        <f>C27/30</f>
        <v>2</v>
      </c>
      <c r="N27" s="36">
        <f>J27/30</f>
        <v>3</v>
      </c>
      <c r="O27" s="26" t="s">
        <v>15</v>
      </c>
    </row>
    <row r="28" spans="1:15" ht="11.25">
      <c r="A28" s="5">
        <v>2</v>
      </c>
      <c r="B28" s="49" t="s">
        <v>88</v>
      </c>
      <c r="C28" s="5">
        <v>75</v>
      </c>
      <c r="D28" s="22">
        <v>9</v>
      </c>
      <c r="E28" s="22">
        <v>6</v>
      </c>
      <c r="F28" s="22">
        <v>60</v>
      </c>
      <c r="G28" s="33">
        <v>10</v>
      </c>
      <c r="H28" s="33">
        <v>40</v>
      </c>
      <c r="I28" s="5">
        <v>55</v>
      </c>
      <c r="J28" s="5">
        <v>105</v>
      </c>
      <c r="K28" s="5">
        <f>C28+J28</f>
        <v>180</v>
      </c>
      <c r="L28" s="5">
        <f>K28/30</f>
        <v>6</v>
      </c>
      <c r="M28" s="35">
        <f>C28/30</f>
        <v>2.5</v>
      </c>
      <c r="N28" s="36">
        <f>J28/30</f>
        <v>3.5</v>
      </c>
      <c r="O28" s="26" t="s">
        <v>15</v>
      </c>
    </row>
    <row r="29" spans="1:15" ht="22.5">
      <c r="A29" s="22">
        <v>3</v>
      </c>
      <c r="B29" s="49" t="s">
        <v>89</v>
      </c>
      <c r="C29" s="22">
        <v>60</v>
      </c>
      <c r="D29" s="22">
        <v>6</v>
      </c>
      <c r="E29" s="22">
        <v>6</v>
      </c>
      <c r="F29" s="22">
        <v>48</v>
      </c>
      <c r="G29" s="23">
        <v>10</v>
      </c>
      <c r="H29" s="23">
        <v>40</v>
      </c>
      <c r="I29" s="22">
        <v>40</v>
      </c>
      <c r="J29" s="5">
        <v>90</v>
      </c>
      <c r="K29" s="5">
        <f>C29+J29</f>
        <v>150</v>
      </c>
      <c r="L29" s="5">
        <f>K29/30</f>
        <v>5</v>
      </c>
      <c r="M29" s="35">
        <f>C29/30</f>
        <v>2</v>
      </c>
      <c r="N29" s="36">
        <f>J29/30</f>
        <v>3</v>
      </c>
      <c r="O29" s="26" t="s">
        <v>15</v>
      </c>
    </row>
    <row r="30" spans="1:15" ht="45">
      <c r="A30" s="28"/>
      <c r="B30" s="9" t="s">
        <v>64</v>
      </c>
      <c r="C30" s="30">
        <f aca="true" t="shared" si="4" ref="C30:N30">SUM(C27:C29)</f>
        <v>195</v>
      </c>
      <c r="D30" s="30">
        <f t="shared" si="4"/>
        <v>21</v>
      </c>
      <c r="E30" s="30">
        <f t="shared" si="4"/>
        <v>18</v>
      </c>
      <c r="F30" s="30">
        <f t="shared" si="4"/>
        <v>156</v>
      </c>
      <c r="G30" s="31">
        <f t="shared" si="4"/>
        <v>30</v>
      </c>
      <c r="H30" s="31">
        <f t="shared" si="4"/>
        <v>120</v>
      </c>
      <c r="I30" s="31">
        <f t="shared" si="4"/>
        <v>135</v>
      </c>
      <c r="J30" s="31">
        <f t="shared" si="4"/>
        <v>285</v>
      </c>
      <c r="K30" s="31">
        <f t="shared" si="4"/>
        <v>480</v>
      </c>
      <c r="L30" s="31">
        <f t="shared" si="4"/>
        <v>16</v>
      </c>
      <c r="M30" s="31">
        <f t="shared" si="4"/>
        <v>6.5</v>
      </c>
      <c r="N30" s="31">
        <f t="shared" si="4"/>
        <v>9.5</v>
      </c>
      <c r="O30" s="32"/>
    </row>
    <row r="31" spans="1:15" ht="33.75">
      <c r="A31" s="50" t="s">
        <v>68</v>
      </c>
      <c r="B31" s="29" t="s">
        <v>113</v>
      </c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2"/>
    </row>
    <row r="32" spans="1:15" ht="22.5">
      <c r="A32" s="13">
        <v>1</v>
      </c>
      <c r="B32" s="53" t="s">
        <v>90</v>
      </c>
      <c r="C32" s="51">
        <v>45</v>
      </c>
      <c r="D32" s="51">
        <v>6</v>
      </c>
      <c r="E32" s="51">
        <v>3</v>
      </c>
      <c r="F32" s="51">
        <v>36</v>
      </c>
      <c r="G32" s="52">
        <v>10</v>
      </c>
      <c r="H32" s="52">
        <v>25</v>
      </c>
      <c r="I32" s="52">
        <v>40</v>
      </c>
      <c r="J32" s="52">
        <v>75</v>
      </c>
      <c r="K32" s="52">
        <f>C32+J32</f>
        <v>120</v>
      </c>
      <c r="L32" s="52">
        <f>K32/30</f>
        <v>4</v>
      </c>
      <c r="M32" s="52">
        <f>C32/30</f>
        <v>1.5</v>
      </c>
      <c r="N32" s="52">
        <f>J32/30</f>
        <v>2.5</v>
      </c>
      <c r="O32" s="26" t="s">
        <v>15</v>
      </c>
    </row>
    <row r="33" spans="1:15" ht="27" customHeight="1">
      <c r="A33" s="13">
        <v>2</v>
      </c>
      <c r="B33" s="118" t="s">
        <v>91</v>
      </c>
      <c r="C33" s="51">
        <v>45</v>
      </c>
      <c r="D33" s="51">
        <v>6</v>
      </c>
      <c r="E33" s="51">
        <v>3</v>
      </c>
      <c r="F33" s="51">
        <v>36</v>
      </c>
      <c r="G33" s="52">
        <v>10</v>
      </c>
      <c r="H33" s="52">
        <v>25</v>
      </c>
      <c r="I33" s="52">
        <v>40</v>
      </c>
      <c r="J33" s="52">
        <v>75</v>
      </c>
      <c r="K33" s="52">
        <f>C33+J33</f>
        <v>120</v>
      </c>
      <c r="L33" s="52">
        <f>K33/30</f>
        <v>4</v>
      </c>
      <c r="M33" s="52">
        <f>C33/30</f>
        <v>1.5</v>
      </c>
      <c r="N33" s="52">
        <f>J33/30</f>
        <v>2.5</v>
      </c>
      <c r="O33" s="26" t="s">
        <v>15</v>
      </c>
    </row>
    <row r="34" spans="1:15" ht="33.75">
      <c r="A34" s="13">
        <v>3</v>
      </c>
      <c r="B34" s="118" t="s">
        <v>92</v>
      </c>
      <c r="C34" s="51">
        <v>45</v>
      </c>
      <c r="D34" s="51">
        <v>6</v>
      </c>
      <c r="E34" s="51">
        <v>3</v>
      </c>
      <c r="F34" s="51">
        <v>36</v>
      </c>
      <c r="G34" s="52">
        <v>10</v>
      </c>
      <c r="H34" s="52">
        <v>25</v>
      </c>
      <c r="I34" s="52">
        <v>40</v>
      </c>
      <c r="J34" s="52">
        <v>75</v>
      </c>
      <c r="K34" s="52">
        <f>C34+J34</f>
        <v>120</v>
      </c>
      <c r="L34" s="52">
        <f>K34/30</f>
        <v>4</v>
      </c>
      <c r="M34" s="52">
        <f>C34/30</f>
        <v>1.5</v>
      </c>
      <c r="N34" s="52">
        <f>J34/30</f>
        <v>2.5</v>
      </c>
      <c r="O34" s="26" t="s">
        <v>15</v>
      </c>
    </row>
    <row r="35" spans="1:15" ht="45">
      <c r="A35" s="28"/>
      <c r="B35" s="29" t="s">
        <v>69</v>
      </c>
      <c r="C35" s="30">
        <f>C32</f>
        <v>45</v>
      </c>
      <c r="D35" s="30">
        <f aca="true" t="shared" si="5" ref="D35:N35">D32</f>
        <v>6</v>
      </c>
      <c r="E35" s="30">
        <f t="shared" si="5"/>
        <v>3</v>
      </c>
      <c r="F35" s="30">
        <f t="shared" si="5"/>
        <v>36</v>
      </c>
      <c r="G35" s="30">
        <f t="shared" si="5"/>
        <v>10</v>
      </c>
      <c r="H35" s="30">
        <f t="shared" si="5"/>
        <v>25</v>
      </c>
      <c r="I35" s="30">
        <f t="shared" si="5"/>
        <v>40</v>
      </c>
      <c r="J35" s="30">
        <f t="shared" si="5"/>
        <v>75</v>
      </c>
      <c r="K35" s="30">
        <f t="shared" si="5"/>
        <v>120</v>
      </c>
      <c r="L35" s="30">
        <f t="shared" si="5"/>
        <v>4</v>
      </c>
      <c r="M35" s="30">
        <f t="shared" si="5"/>
        <v>1.5</v>
      </c>
      <c r="N35" s="30">
        <f t="shared" si="5"/>
        <v>2.5</v>
      </c>
      <c r="O35" s="32"/>
    </row>
    <row r="36" spans="1:15" ht="11.25">
      <c r="A36" s="28"/>
      <c r="B36" s="29" t="s">
        <v>23</v>
      </c>
      <c r="C36" s="30"/>
      <c r="D36" s="30"/>
      <c r="E36" s="30"/>
      <c r="F36" s="30"/>
      <c r="G36" s="31"/>
      <c r="H36" s="31"/>
      <c r="I36" s="31"/>
      <c r="J36" s="31">
        <v>300</v>
      </c>
      <c r="K36" s="30">
        <v>300</v>
      </c>
      <c r="L36" s="30">
        <f>K36/30</f>
        <v>10</v>
      </c>
      <c r="M36" s="30"/>
      <c r="N36" s="30">
        <f>J36/30</f>
        <v>10</v>
      </c>
      <c r="O36" s="32"/>
    </row>
    <row r="37" spans="1:15" ht="22.5">
      <c r="A37" s="28"/>
      <c r="B37" s="29" t="s">
        <v>18</v>
      </c>
      <c r="C37" s="9">
        <f>C30+C35+C36</f>
        <v>240</v>
      </c>
      <c r="D37" s="9">
        <f aca="true" t="shared" si="6" ref="D37:N37">D30+D35+D36</f>
        <v>27</v>
      </c>
      <c r="E37" s="9">
        <f t="shared" si="6"/>
        <v>21</v>
      </c>
      <c r="F37" s="9">
        <f t="shared" si="6"/>
        <v>192</v>
      </c>
      <c r="G37" s="9">
        <f t="shared" si="6"/>
        <v>40</v>
      </c>
      <c r="H37" s="9">
        <f t="shared" si="6"/>
        <v>145</v>
      </c>
      <c r="I37" s="9">
        <f t="shared" si="6"/>
        <v>175</v>
      </c>
      <c r="J37" s="9">
        <f t="shared" si="6"/>
        <v>660</v>
      </c>
      <c r="K37" s="9">
        <f t="shared" si="6"/>
        <v>900</v>
      </c>
      <c r="L37" s="9">
        <f>L30+L35+L36</f>
        <v>30</v>
      </c>
      <c r="M37" s="9">
        <f t="shared" si="6"/>
        <v>8</v>
      </c>
      <c r="N37" s="9">
        <f t="shared" si="6"/>
        <v>22</v>
      </c>
      <c r="O37" s="41"/>
    </row>
    <row r="38" spans="1:15" ht="12" thickBot="1">
      <c r="A38" s="42"/>
      <c r="B38" s="43" t="s">
        <v>22</v>
      </c>
      <c r="C38" s="44">
        <f aca="true" t="shared" si="7" ref="C38:N38">C20+C37</f>
        <v>495</v>
      </c>
      <c r="D38" s="44">
        <f t="shared" si="7"/>
        <v>54</v>
      </c>
      <c r="E38" s="44">
        <f t="shared" si="7"/>
        <v>45</v>
      </c>
      <c r="F38" s="44">
        <f t="shared" si="7"/>
        <v>396</v>
      </c>
      <c r="G38" s="45">
        <f t="shared" si="7"/>
        <v>90</v>
      </c>
      <c r="H38" s="45">
        <f t="shared" si="7"/>
        <v>315</v>
      </c>
      <c r="I38" s="45">
        <f t="shared" si="7"/>
        <v>600</v>
      </c>
      <c r="J38" s="45">
        <f t="shared" si="7"/>
        <v>1305</v>
      </c>
      <c r="K38" s="45">
        <f t="shared" si="7"/>
        <v>1800</v>
      </c>
      <c r="L38" s="45">
        <f t="shared" si="7"/>
        <v>60</v>
      </c>
      <c r="M38" s="45">
        <f t="shared" si="7"/>
        <v>16.5</v>
      </c>
      <c r="N38" s="45">
        <f t="shared" si="7"/>
        <v>43.5</v>
      </c>
      <c r="O38" s="48"/>
    </row>
  </sheetData>
  <sheetProtection/>
  <mergeCells count="42">
    <mergeCell ref="C1:F1"/>
    <mergeCell ref="C2:F2"/>
    <mergeCell ref="G1:J1"/>
    <mergeCell ref="L1:N1"/>
    <mergeCell ref="G2:J2"/>
    <mergeCell ref="L2:N2"/>
    <mergeCell ref="G21:J21"/>
    <mergeCell ref="L21:N21"/>
    <mergeCell ref="C21:F21"/>
    <mergeCell ref="O3:O4"/>
    <mergeCell ref="M3:M4"/>
    <mergeCell ref="J3:J4"/>
    <mergeCell ref="K3:K4"/>
    <mergeCell ref="N3:N4"/>
    <mergeCell ref="L3:L4"/>
    <mergeCell ref="I3:I4"/>
    <mergeCell ref="A3:A4"/>
    <mergeCell ref="B3:B4"/>
    <mergeCell ref="A25:O25"/>
    <mergeCell ref="C3:C4"/>
    <mergeCell ref="D3:E3"/>
    <mergeCell ref="F3:F4"/>
    <mergeCell ref="G3:G4"/>
    <mergeCell ref="H3:H4"/>
    <mergeCell ref="A5:O5"/>
    <mergeCell ref="C22:F22"/>
    <mergeCell ref="G22:J22"/>
    <mergeCell ref="L22:N22"/>
    <mergeCell ref="A23:A24"/>
    <mergeCell ref="B23:B24"/>
    <mergeCell ref="C23:C24"/>
    <mergeCell ref="D23:E23"/>
    <mergeCell ref="F23:F24"/>
    <mergeCell ref="G23:G24"/>
    <mergeCell ref="N23:N24"/>
    <mergeCell ref="O23:O24"/>
    <mergeCell ref="H23:H24"/>
    <mergeCell ref="I23:I24"/>
    <mergeCell ref="J23:J24"/>
    <mergeCell ref="K23:K24"/>
    <mergeCell ref="L23:L24"/>
    <mergeCell ref="M23:M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4" width="9.140625" style="55" customWidth="1"/>
    <col min="5" max="5" width="8.140625" style="55" customWidth="1"/>
    <col min="6" max="6" width="8.28125" style="55" customWidth="1"/>
    <col min="7" max="8" width="9.140625" style="55" customWidth="1"/>
    <col min="9" max="9" width="8.421875" style="55" customWidth="1"/>
    <col min="10" max="10" width="7.421875" style="55" customWidth="1"/>
    <col min="11" max="12" width="9.140625" style="55" customWidth="1"/>
    <col min="13" max="13" width="11.8515625" style="55" customWidth="1"/>
    <col min="14" max="14" width="7.140625" style="55" customWidth="1"/>
    <col min="15" max="15" width="7.28125" style="55" customWidth="1"/>
    <col min="16" max="16" width="7.7109375" style="55" customWidth="1"/>
    <col min="17" max="16384" width="9.140625" style="55" customWidth="1"/>
  </cols>
  <sheetData>
    <row r="2" spans="1:16" ht="15">
      <c r="A2" s="172" t="s">
        <v>51</v>
      </c>
      <c r="B2" s="173"/>
      <c r="C2" s="173"/>
      <c r="D2" s="174"/>
      <c r="E2" s="56">
        <f>E11</f>
        <v>2220</v>
      </c>
      <c r="F2" s="56">
        <f aca="true" t="shared" si="0" ref="F2:P2">F11</f>
        <v>240</v>
      </c>
      <c r="G2" s="56">
        <f t="shared" si="0"/>
        <v>204</v>
      </c>
      <c r="H2" s="56">
        <f t="shared" si="0"/>
        <v>1776</v>
      </c>
      <c r="I2" s="56">
        <f t="shared" si="0"/>
        <v>390</v>
      </c>
      <c r="J2" s="56">
        <f t="shared" si="0"/>
        <v>1315</v>
      </c>
      <c r="K2" s="56">
        <f t="shared" si="0"/>
        <v>2825</v>
      </c>
      <c r="L2" s="56">
        <f t="shared" si="0"/>
        <v>4980</v>
      </c>
      <c r="M2" s="56">
        <f t="shared" si="0"/>
        <v>7200</v>
      </c>
      <c r="N2" s="56">
        <f t="shared" si="0"/>
        <v>240</v>
      </c>
      <c r="O2" s="56">
        <f t="shared" si="0"/>
        <v>74</v>
      </c>
      <c r="P2" s="56">
        <f t="shared" si="0"/>
        <v>166</v>
      </c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78" t="s">
        <v>44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ht="15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1:16" ht="24" customHeight="1">
      <c r="A7" s="184"/>
      <c r="B7" s="185"/>
      <c r="C7" s="185"/>
      <c r="D7" s="186"/>
      <c r="E7" s="191" t="s">
        <v>45</v>
      </c>
      <c r="F7" s="192"/>
      <c r="G7" s="192"/>
      <c r="H7" s="193"/>
      <c r="I7" s="191" t="s">
        <v>46</v>
      </c>
      <c r="J7" s="192"/>
      <c r="K7" s="192"/>
      <c r="L7" s="193"/>
      <c r="M7" s="197" t="s">
        <v>47</v>
      </c>
      <c r="N7" s="200" t="s">
        <v>48</v>
      </c>
      <c r="O7" s="200"/>
      <c r="P7" s="201"/>
    </row>
    <row r="8" spans="1:16" ht="27.75" customHeight="1">
      <c r="A8" s="181"/>
      <c r="B8" s="182"/>
      <c r="C8" s="182"/>
      <c r="D8" s="187"/>
      <c r="E8" s="203" t="s">
        <v>0</v>
      </c>
      <c r="F8" s="202" t="s">
        <v>1</v>
      </c>
      <c r="G8" s="202"/>
      <c r="H8" s="202" t="s">
        <v>49</v>
      </c>
      <c r="I8" s="194"/>
      <c r="J8" s="195"/>
      <c r="K8" s="195"/>
      <c r="L8" s="196"/>
      <c r="M8" s="198"/>
      <c r="N8" s="200"/>
      <c r="O8" s="200"/>
      <c r="P8" s="201"/>
    </row>
    <row r="9" spans="1:16" ht="45">
      <c r="A9" s="181"/>
      <c r="B9" s="182"/>
      <c r="C9" s="182"/>
      <c r="D9" s="187"/>
      <c r="E9" s="204"/>
      <c r="F9" s="7" t="s">
        <v>10</v>
      </c>
      <c r="G9" s="7" t="s">
        <v>11</v>
      </c>
      <c r="H9" s="202"/>
      <c r="I9" s="51" t="s">
        <v>3</v>
      </c>
      <c r="J9" s="60" t="s">
        <v>4</v>
      </c>
      <c r="K9" s="54" t="s">
        <v>5</v>
      </c>
      <c r="L9" s="54" t="s">
        <v>6</v>
      </c>
      <c r="M9" s="199"/>
      <c r="N9" s="59" t="s">
        <v>7</v>
      </c>
      <c r="O9" s="51" t="s">
        <v>8</v>
      </c>
      <c r="P9" s="61" t="s">
        <v>50</v>
      </c>
    </row>
    <row r="10" spans="1:16" ht="15">
      <c r="A10" s="188"/>
      <c r="B10" s="189"/>
      <c r="C10" s="189"/>
      <c r="D10" s="190"/>
      <c r="E10" s="169">
        <v>1</v>
      </c>
      <c r="F10" s="170"/>
      <c r="G10" s="170"/>
      <c r="H10" s="171"/>
      <c r="I10" s="205">
        <v>2</v>
      </c>
      <c r="J10" s="185"/>
      <c r="K10" s="185"/>
      <c r="L10" s="186"/>
      <c r="M10" s="59">
        <v>3</v>
      </c>
      <c r="N10" s="59">
        <v>4</v>
      </c>
      <c r="O10" s="51">
        <v>5</v>
      </c>
      <c r="P10" s="61">
        <v>6</v>
      </c>
    </row>
    <row r="11" spans="1:16" ht="15">
      <c r="A11" s="172" t="s">
        <v>51</v>
      </c>
      <c r="B11" s="173"/>
      <c r="C11" s="173"/>
      <c r="D11" s="174"/>
      <c r="E11" s="62">
        <f>'1ви курс'!C27+'2ри курс'!C37+'3ти курс'!C42+'4ти курс'!C38</f>
        <v>2220</v>
      </c>
      <c r="F11" s="62">
        <f>'1ви курс'!D27+'2ри курс'!D37+'3ти курс'!D42+'4ти курс'!D38</f>
        <v>240</v>
      </c>
      <c r="G11" s="62">
        <f>'1ви курс'!E27+'2ри курс'!E37+'3ти курс'!E42+'4ти курс'!E38</f>
        <v>204</v>
      </c>
      <c r="H11" s="62">
        <f>'1ви курс'!F27+'2ри курс'!F37+'3ти курс'!F42+'4ти курс'!F38</f>
        <v>1776</v>
      </c>
      <c r="I11" s="62">
        <f>'1ви курс'!G27+'2ри курс'!G37+'3ти курс'!G42+'4ти курс'!G38</f>
        <v>390</v>
      </c>
      <c r="J11" s="62">
        <f>'1ви курс'!H27+'2ри курс'!H37+'3ти курс'!H42+'4ти курс'!H38</f>
        <v>1315</v>
      </c>
      <c r="K11" s="62">
        <f>'1ви курс'!I27+'2ри курс'!I37+'3ти курс'!I42+'4ти курс'!I38</f>
        <v>2825</v>
      </c>
      <c r="L11" s="62">
        <f>'1ви курс'!J27+'2ри курс'!J37+'3ти курс'!J42+'4ти курс'!J38</f>
        <v>4980</v>
      </c>
      <c r="M11" s="62">
        <f>'1ви курс'!K27+'2ри курс'!K37+'3ти курс'!K42+'4ти курс'!K38</f>
        <v>7200</v>
      </c>
      <c r="N11" s="62">
        <v>240</v>
      </c>
      <c r="O11" s="62">
        <f>'1ви курс'!M27+'2ри курс'!M37+'3ти курс'!M42+'4ти курс'!M38</f>
        <v>74</v>
      </c>
      <c r="P11" s="62">
        <v>166</v>
      </c>
    </row>
    <row r="12" spans="1:16" ht="15">
      <c r="A12" s="166" t="s">
        <v>115</v>
      </c>
      <c r="B12" s="167"/>
      <c r="C12" s="167"/>
      <c r="D12" s="168"/>
      <c r="E12" s="59">
        <f>'1ви курс'!C12+'1ви курс'!C25+'2ри курс'!C10+'2ри курс'!C27+'3ти курс'!C10+'3ти курс'!C30+'4ти курс'!C10+'4ти курс'!C30</f>
        <v>1785</v>
      </c>
      <c r="F12" s="59">
        <f>'1ви курс'!D12+'1ви курс'!D25+'2ри курс'!D10+'2ри курс'!D27+'3ти курс'!D10+'3ти курс'!D30+'4ти курс'!D10+'4ти курс'!D30</f>
        <v>186</v>
      </c>
      <c r="G12" s="59">
        <f>'1ви курс'!E12+'1ви курс'!E25+'2ри курс'!E10+'2ри курс'!E27+'3ти курс'!E10+'3ти курс'!E30+'4ти курс'!E10+'4ти курс'!E30</f>
        <v>171</v>
      </c>
      <c r="H12" s="59">
        <f>'1ви курс'!F12+'1ви курс'!F25+'2ри курс'!F10+'2ри курс'!F27+'3ти курс'!F10+'3ти курс'!F30+'4ти курс'!F10+'4ти курс'!F30</f>
        <v>1428</v>
      </c>
      <c r="I12" s="59">
        <f>'1ви курс'!G12+'1ви курс'!G25+'2ри курс'!G10+'2ри курс'!G27+'3ти курс'!G10+'3ти курс'!G30+'4ти курс'!G10+'4ти курс'!G30</f>
        <v>280</v>
      </c>
      <c r="J12" s="59">
        <f>'1ви курс'!H12+'1ви курс'!H25+'2ри курс'!H10+'2ри курс'!H27+'3ти курс'!H10+'3ти курс'!H30+'4ти курс'!H10+'4ти курс'!H30</f>
        <v>1040</v>
      </c>
      <c r="K12" s="59">
        <f>'1ви курс'!I12+'1ви курс'!I25+'2ри курс'!I10+'2ри курс'!I27+'3ти курс'!I10+'3ти курс'!I30+'4ти курс'!I10+'4ти курс'!I30</f>
        <v>2445</v>
      </c>
      <c r="L12" s="59">
        <f>'1ви курс'!J12+'1ви курс'!J25+'2ри курс'!J10+'2ри курс'!J27+'3ти курс'!J10+'3ти курс'!J30+'4ти курс'!J10+'4ти курс'!J30</f>
        <v>3765</v>
      </c>
      <c r="M12" s="59">
        <f>'1ви курс'!K12+'1ви курс'!K25+'2ри курс'!K10+'2ри курс'!K27+'3ти курс'!K10+'3ти курс'!K30+'4ти курс'!K10+'4ти курс'!K30</f>
        <v>5550</v>
      </c>
      <c r="N12" s="59">
        <v>185</v>
      </c>
      <c r="O12" s="59">
        <f>'1ви курс'!M12+'1ви курс'!M25+'2ри курс'!M10+'2ри курс'!M27+'3ти курс'!M10+'3ти курс'!M30+'4ти курс'!M10+'4ти курс'!M30</f>
        <v>59.5</v>
      </c>
      <c r="P12" s="59">
        <v>125.5</v>
      </c>
    </row>
    <row r="13" spans="1:16" ht="15">
      <c r="A13" s="206" t="s">
        <v>116</v>
      </c>
      <c r="B13" s="207"/>
      <c r="C13" s="207"/>
      <c r="D13" s="208"/>
      <c r="E13" s="59">
        <f>'2ри курс'!C16+'2ри курс'!C31+'3ти курс'!C15+'3ти курс'!C35+'4ти курс'!C15+'4ти курс'!C35</f>
        <v>315</v>
      </c>
      <c r="F13" s="59">
        <f>'2ри курс'!D16+'2ри курс'!D31+'3ти курс'!D15+'3ти курс'!D35+'4ти курс'!D15+'4ти курс'!D35</f>
        <v>42</v>
      </c>
      <c r="G13" s="59">
        <f>'2ри курс'!E16+'2ри курс'!E31+'3ти курс'!E15+'3ти курс'!E35+'4ти курс'!E15+'4ти курс'!E35</f>
        <v>21</v>
      </c>
      <c r="H13" s="59">
        <f>'2ри курс'!F16+'2ри курс'!F31+'3ти курс'!F15+'3ти курс'!F35+'4ти курс'!F15+'4ти курс'!F35</f>
        <v>252</v>
      </c>
      <c r="I13" s="59">
        <f>'2ри курс'!G16+'2ри курс'!G31+'3ти курс'!G15+'3ти курс'!G35+'4ти курс'!G15+'4ти курс'!G35</f>
        <v>70</v>
      </c>
      <c r="J13" s="59">
        <f>'2ри курс'!H16+'2ри курс'!H31+'3ти курс'!H15+'3ти курс'!H35+'4ти курс'!H15+'4ти курс'!H35</f>
        <v>175</v>
      </c>
      <c r="K13" s="59">
        <f>'2ри курс'!I16+'2ри курс'!I31+'3ти курс'!I15+'3ти курс'!I35+'4ти курс'!I15+'4ти курс'!I35</f>
        <v>280</v>
      </c>
      <c r="L13" s="59">
        <f>'2ри курс'!J16+'2ри курс'!J31+'3ти курс'!J15+'3ти курс'!J35+'4ти курс'!J15+'4ти курс'!J35</f>
        <v>525</v>
      </c>
      <c r="M13" s="59">
        <f>'2ри курс'!K16+'2ри курс'!K31+'3ти курс'!K15+'3ти курс'!K35+'4ти курс'!K15+'4ти курс'!K35</f>
        <v>840</v>
      </c>
      <c r="N13" s="59">
        <f>'2ри курс'!L16+'2ри курс'!L31+'3ти курс'!L15+'3ти курс'!L35+'4ти курс'!L15+'4ти курс'!L35</f>
        <v>28</v>
      </c>
      <c r="O13" s="59">
        <f>'2ри курс'!M16+'2ри курс'!M31+'3ти курс'!M15+'3ти курс'!M35+'4ти курс'!M15+'4ти курс'!M35</f>
        <v>10.5</v>
      </c>
      <c r="P13" s="59">
        <f>'2ри курс'!N16+'2ри курс'!N31+'3ти курс'!N15+'3ти курс'!N35+'4ти курс'!N15+'4ти курс'!N35</f>
        <v>17.5</v>
      </c>
    </row>
    <row r="14" spans="1:16" ht="15">
      <c r="A14" s="166" t="s">
        <v>117</v>
      </c>
      <c r="B14" s="167"/>
      <c r="C14" s="167"/>
      <c r="D14" s="168"/>
      <c r="E14" s="59">
        <f>'2ри курс'!C35+'3ти курс'!C19+'3ти курс'!C39+'4ти курс'!C19</f>
        <v>120</v>
      </c>
      <c r="F14" s="59">
        <f>'2ри курс'!D35+'3ти курс'!D19+'3ти курс'!D39+'4ти курс'!D19</f>
        <v>12</v>
      </c>
      <c r="G14" s="59">
        <f>'2ри курс'!E35+'3ти курс'!E19+'3ти курс'!E39+'4ти курс'!E19</f>
        <v>12</v>
      </c>
      <c r="H14" s="59">
        <f>'2ри курс'!F35+'3ти курс'!F19+'3ти курс'!F39+'4ти курс'!F19</f>
        <v>96</v>
      </c>
      <c r="I14" s="59">
        <f>'2ри курс'!G35+'3ти курс'!G19+'3ти курс'!G39+'4ти курс'!G19</f>
        <v>40</v>
      </c>
      <c r="J14" s="59">
        <f>'2ри курс'!H35+'3ти курс'!H19+'3ти курс'!H39+'4ти курс'!H19</f>
        <v>100</v>
      </c>
      <c r="K14" s="59">
        <f>'2ри курс'!I35+'3ти курс'!I19+'3ти курс'!I39+'4ти курс'!I19</f>
        <v>100</v>
      </c>
      <c r="L14" s="59">
        <f>'2ри курс'!J35+'3ти курс'!J19+'3ти курс'!J39+'4ти курс'!J19</f>
        <v>240</v>
      </c>
      <c r="M14" s="59">
        <f>'2ри курс'!K35+'3ти курс'!K19+'3ти курс'!K39+'4ти курс'!K19</f>
        <v>360</v>
      </c>
      <c r="N14" s="59">
        <f>'2ри курс'!L35+'3ти курс'!L19+'3ти курс'!L39+'4ти курс'!L19</f>
        <v>12</v>
      </c>
      <c r="O14" s="59">
        <f>'2ри курс'!M35+'3ти курс'!M19+'3ти курс'!M39+'4ти курс'!M19</f>
        <v>4</v>
      </c>
      <c r="P14" s="59">
        <f>'2ри курс'!N35+'3ти курс'!N19+'3ти курс'!N39+'4ти курс'!N19</f>
        <v>8</v>
      </c>
    </row>
    <row r="15" spans="1:16" ht="15">
      <c r="A15" s="166" t="s">
        <v>43</v>
      </c>
      <c r="B15" s="167"/>
      <c r="C15" s="167"/>
      <c r="D15" s="168"/>
      <c r="E15" s="59"/>
      <c r="F15" s="59"/>
      <c r="G15" s="59"/>
      <c r="H15" s="59"/>
      <c r="I15" s="57"/>
      <c r="J15" s="57"/>
      <c r="K15" s="57"/>
      <c r="L15" s="58">
        <f>'3ти курс'!J40</f>
        <v>150</v>
      </c>
      <c r="M15" s="58">
        <f>'3ти курс'!K40</f>
        <v>150</v>
      </c>
      <c r="N15" s="58">
        <f>'3ти курс'!L40</f>
        <v>5</v>
      </c>
      <c r="O15" s="58">
        <f>'3ти курс'!M40</f>
        <v>0</v>
      </c>
      <c r="P15" s="58">
        <f>'3ти курс'!N40</f>
        <v>5</v>
      </c>
    </row>
    <row r="16" spans="1:16" ht="15.75" thickBot="1">
      <c r="A16" s="175" t="s">
        <v>52</v>
      </c>
      <c r="B16" s="176"/>
      <c r="C16" s="176"/>
      <c r="D16" s="177"/>
      <c r="E16" s="63"/>
      <c r="F16" s="63"/>
      <c r="G16" s="63"/>
      <c r="H16" s="63"/>
      <c r="I16" s="64"/>
      <c r="J16" s="64"/>
      <c r="K16" s="64"/>
      <c r="L16" s="63">
        <f>'4ти курс'!J36</f>
        <v>300</v>
      </c>
      <c r="M16" s="63">
        <f>'4ти курс'!K36</f>
        <v>300</v>
      </c>
      <c r="N16" s="63">
        <f>'4ти курс'!L36</f>
        <v>10</v>
      </c>
      <c r="O16" s="63">
        <f>'4ти курс'!M36</f>
        <v>0</v>
      </c>
      <c r="P16" s="63">
        <f>'4ти курс'!N36</f>
        <v>10</v>
      </c>
    </row>
    <row r="18" spans="3:12" ht="15">
      <c r="C18" s="165" t="s">
        <v>118</v>
      </c>
      <c r="D18" s="165"/>
      <c r="E18" s="165"/>
      <c r="F18" s="165"/>
      <c r="G18" s="165"/>
      <c r="H18" s="165"/>
      <c r="I18" s="165"/>
      <c r="J18" s="165"/>
      <c r="K18" s="165"/>
      <c r="L18" s="165"/>
    </row>
    <row r="20" ht="15">
      <c r="B20" s="55" t="s">
        <v>121</v>
      </c>
    </row>
  </sheetData>
  <sheetProtection/>
  <mergeCells count="19">
    <mergeCell ref="N7:P8"/>
    <mergeCell ref="H8:H9"/>
    <mergeCell ref="A14:D14"/>
    <mergeCell ref="E8:E9"/>
    <mergeCell ref="F8:G8"/>
    <mergeCell ref="I10:L10"/>
    <mergeCell ref="A12:D12"/>
    <mergeCell ref="A13:D13"/>
    <mergeCell ref="A11:D11"/>
    <mergeCell ref="C18:L18"/>
    <mergeCell ref="A15:D15"/>
    <mergeCell ref="E10:H10"/>
    <mergeCell ref="A2:D2"/>
    <mergeCell ref="A16:D16"/>
    <mergeCell ref="A5:P6"/>
    <mergeCell ref="A7:D10"/>
    <mergeCell ref="E7:H7"/>
    <mergeCell ref="I7:L8"/>
    <mergeCell ref="M7:M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2016-10-03T11:00:34Z</dcterms:modified>
  <cp:category/>
  <cp:version/>
  <cp:contentType/>
  <cp:contentStatus/>
</cp:coreProperties>
</file>